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d.docs.live.net/97314b2b1000012c/Documents/IL SAG Website/NTG/2020 Annual NTG Process/Final NTG Ratios/"/>
    </mc:Choice>
  </mc:AlternateContent>
  <xr:revisionPtr revIDLastSave="0" documentId="8_{1AE1F79E-D4D5-4B37-B6A1-E19F2C1F0EFF}" xr6:coauthVersionLast="44" xr6:coauthVersionMax="44" xr10:uidLastSave="{00000000-0000-0000-0000-000000000000}"/>
  <bookViews>
    <workbookView xWindow="28680" yWindow="-120" windowWidth="29040" windowHeight="15840" xr2:uid="{00000000-000D-0000-FFFF-FFFF00000000}"/>
  </bookViews>
  <sheets>
    <sheet name="AIC 2020 NTGR Recommendations"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P">#REF!</definedName>
    <definedName name="__123Graph_A" hidden="1">'[1]Func. Plt. RRF - With Earnings'!#REF!</definedName>
    <definedName name="__123Graph_C" hidden="1">'[1]Func. Plt. RRF - With Earnings'!#REF!</definedName>
    <definedName name="__123Graph_D" hidden="1">'[1]Func. Plt. RRF - With Earnings'!#REF!</definedName>
    <definedName name="__123Graph_E" hidden="1">'[1]Func. Plt. RRF - With Earnings'!#REF!</definedName>
    <definedName name="__123Graph_F" hidden="1">'[1]Func. Plt. RRF - With Earnings'!#REF!</definedName>
    <definedName name="_bdm.FastTrackBookmark.10_4_2004_9_40_31_AM.edm" hidden="1">'[2]Adjusted Exp &amp; Rate Base'!#REF!</definedName>
    <definedName name="_bdm.FastTrackBookmark.9_15_2004_3_08_01_PM.edm" hidden="1">'[3]Stmt H'!#REF!</definedName>
    <definedName name="_bdm.FastTrackBookmark.9_15_2004_3_17_28_PM.edm" hidden="1">'[4]WACC &amp; IT'!#REF!</definedName>
    <definedName name="_bdm.FastTrackBookmark.9_15_2004_4_15_33_PM.edm" hidden="1">'[3]Stmt H'!#REF!</definedName>
    <definedName name="_xlnm._FilterDatabase" localSheetId="0" hidden="1">'AIC 2020 NTGR Recommendations'!$A$5:$P$53</definedName>
    <definedName name="_measure_Life">#REF!</definedName>
    <definedName name="ACcycling">#REF!</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lloc_Desc">'[5]Functional Unbundling'!#REF!</definedName>
    <definedName name="Alloc_Tbl">'[5]Functional Unbundling'!#REF!</definedName>
    <definedName name="applicable_tariff">#REF!</definedName>
    <definedName name="AvgAvoidCost_E">'[6]General Inputs'!#REF!</definedName>
    <definedName name="AvgAvoidCost_G">'[6]General Inputs'!#REF!</definedName>
    <definedName name="AvgComRate_G">'[6]General Inputs'!#REF!</definedName>
    <definedName name="AvgResRate_G">'[6]General Inputs'!#REF!</definedName>
    <definedName name="BASEYR">#REF!</definedName>
    <definedName name="BOC">#REF!</definedName>
    <definedName name="Bus_PeakLineLosses">'[7]PY9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nfg_ScrnToolbar">[8]Config!#REF!</definedName>
    <definedName name="Coincidence">'[9]Gen Inputs'!$B$24</definedName>
    <definedName name="Coincidence_Summer">'[9]AEG Bencost Pricing Inputs'!#REF!</definedName>
    <definedName name="Coincidence_Winter">'[9]AEG Bencost Pricing Inputs'!#REF!</definedName>
    <definedName name="Commodity_Cost_annual">'[9]Gen Inputs'!#REF!</definedName>
    <definedName name="Commodity_Cost_summer">'[9]Gen Inputs'!#REF!</definedName>
    <definedName name="Commodity_Cost_winter">'[9]Gen Inputs'!#REF!</definedName>
    <definedName name="company_name">#REF!</definedName>
    <definedName name="CompCustomRetro">'[9]AEG Bencost Pricing Inputs'!$D$48</definedName>
    <definedName name="CoolHomes">#REF!</definedName>
    <definedName name="Currency">'[10]Screening Info'!$F$18</definedName>
    <definedName name="customer_sector">#REF!</definedName>
    <definedName name="CustomerRateCode">'[9]AEG Bencost Pricing Inputs'!$D$114</definedName>
    <definedName name="CustomNew">#REF!</definedName>
    <definedName name="CustomRetrofit">#REF!</definedName>
    <definedName name="Demand_Cost">'[9]Gen Inputs'!#REF!</definedName>
    <definedName name="Demand_NTG">'[9]Gen Inputs'!$B$29</definedName>
    <definedName name="DemandUnits">'[10]Screening Info'!$L$13</definedName>
    <definedName name="DiscountRate">'[7]PY9 General Inputs'!$B$3</definedName>
    <definedName name="DiscountRate_NorthShore">'[11]General Inputs'!$C$11</definedName>
    <definedName name="DiscountRate_Peoples">'[11]General Inputs'!$B$11</definedName>
    <definedName name="E_Commodity_Cost_annual">'[12]E-General Inputs'!$B$20</definedName>
    <definedName name="E_Commodity_Cost_summer">#REF!</definedName>
    <definedName name="E_Commodity_Cost_winter">#REF!</definedName>
    <definedName name="E_Demand_Cost">'[12]E-General Inputs'!$B$25</definedName>
    <definedName name="E_Environmental_Damage_Factor">'[12]E-General Inputs'!$B$32</definedName>
    <definedName name="E_Escalation_Rate">'[12]E-General Inputs'!$C$18</definedName>
    <definedName name="E_General_Input_Data_Year">'[12]E-General Inputs'!$B$41</definedName>
    <definedName name="E_Line_Losses">#REF!</definedName>
    <definedName name="E_Participant_Discount_Rate">'[12]E-General Inputs'!$B$35</definedName>
    <definedName name="E_Project_Analysis_Year_1">'[12]E-General Inputs'!$B$43</definedName>
    <definedName name="E_Retail_Rate_commercial">#REF!</definedName>
    <definedName name="E_Retail_Rate_residential">'[12]E-General Inputs'!$B$11</definedName>
    <definedName name="E_Social_Discount_Rate">'[12]E-General Inputs'!$B$39</definedName>
    <definedName name="E_Utility_Discount_Rate">'[12]E-General Inputs'!$B$37</definedName>
    <definedName name="E_Variable_O_M">'[12]E-General Inputs'!$B$29</definedName>
    <definedName name="ebdebtratio">'[13]Electric Factors'!$G$43</definedName>
    <definedName name="ElecDualList">'[14]Inputs and Calculations'!$D$391:$D$455</definedName>
    <definedName name="ElecElecList">'[14]Inputs and Calculations'!$D$206:$D$386</definedName>
    <definedName name="ElecIncentPivotTbl">#REF!</definedName>
    <definedName name="Electric_Commodity_Cost">#REF!</definedName>
    <definedName name="Electric_Demand_Cost">#REF!</definedName>
    <definedName name="Electric_Line_Loss">'[11]General Inputs'!$B$5</definedName>
    <definedName name="Electric_NonRes_Rate">'[11]General Inputs'!$B$20</definedName>
    <definedName name="Electric_Res_Rate">'[11]General Inputs'!$B$19</definedName>
    <definedName name="Energy_NTG">'[9]Gen Inputs'!$B$28</definedName>
    <definedName name="EnergyLineLoss">'[7]PY9 General Inputs'!$B$5</definedName>
    <definedName name="EnergyUnits">'[10]Screening Info'!$L$12</definedName>
    <definedName name="Environmental_Damage_Factor">'[9]Gen Inputs'!#REF!</definedName>
    <definedName name="Environmental_Electric">'[11]General Inputs'!$B$23</definedName>
    <definedName name="Environmental_Gas">'[11]General Inputs'!$B$24</definedName>
    <definedName name="erevchg">'[15]Revenue Requirements'!$E$22</definedName>
    <definedName name="ERORB">'[4]WACC &amp; IT'!$I$25</definedName>
    <definedName name="Escalation_Rate">'[9]Gen Inputs'!$C$10</definedName>
    <definedName name="EWGHTDEBT">'[4]WACC &amp; IT'!$I$21</definedName>
    <definedName name="Ex_Ante_kW">#REF!</definedName>
    <definedName name="Ex_ante_kWh">#REF!</definedName>
    <definedName name="FedTax">'[4]WACC &amp; IT'!#REF!</definedName>
    <definedName name="first_year">#REF!</definedName>
    <definedName name="Fossil">#REF!</definedName>
    <definedName name="G_Commodity_Cost_annual">'[16]G-General Inputs'!$B$20</definedName>
    <definedName name="G_Commodity_Cost_summer">#REF!</definedName>
    <definedName name="G_Commodity_Cost_winter">#REF!</definedName>
    <definedName name="G_Demand_Cost">'[16]G-General Inputs'!$B$25</definedName>
    <definedName name="G_Environmental_Damage_Factor">'[16]G-General Inputs'!$B$32</definedName>
    <definedName name="G_Escalation_Rate">'[16]G-General Inputs'!$C$18</definedName>
    <definedName name="G_General_Input_Data_Year">'[16]G-General Inputs'!$B$41</definedName>
    <definedName name="G_Line_Losses">#REF!</definedName>
    <definedName name="G_Participant_Discount_Rate">'[16]G-General Inputs'!$B$35</definedName>
    <definedName name="G_Peak_Demand_Reduction_Factor">'[16]G-General Inputs'!$B$27</definedName>
    <definedName name="G_Project_Analysis_Year_1">'[16]G-General Inputs'!$B$43</definedName>
    <definedName name="G_Retail_Rate_commercial">'[16]G-General Inputs'!$B$12</definedName>
    <definedName name="G_Retail_Rate_residential">'[16]G-General Inputs'!$B$11</definedName>
    <definedName name="G_Social_Discount_Rate">'[16]G-General Inputs'!$B$39</definedName>
    <definedName name="G_Utility_Discount_Rate">'[16]G-General Inputs'!$B$37</definedName>
    <definedName name="G_Variable_O_M">'[16]G-General Inputs'!$B$29</definedName>
    <definedName name="Gas_Losses">'[7]PY9 General Inputs'!$B$8</definedName>
    <definedName name="GasDualList">'[14]Inputs and Calculations'!$D$530:$D$601</definedName>
    <definedName name="GasGasList">'[14]Inputs and Calculations'!$D$460:$D$525</definedName>
    <definedName name="General_Input_Data_Year">'[9]Gen Inputs'!$B$18</definedName>
    <definedName name="GeneralInputs">'[17]General Inputs'!#REF!</definedName>
    <definedName name="GenEscRate">'[6]General Inputs'!$B$7</definedName>
    <definedName name="GSysLoss">'[6]General Inputs'!#REF!</definedName>
    <definedName name="Incentive">#REF!</definedName>
    <definedName name="IncrCost">#REF!</definedName>
    <definedName name="Inflate">'[9]AEG Bencost Pricing Inputs'!$F$129</definedName>
    <definedName name="Inflation">#REF!</definedName>
    <definedName name="kW_AnnualSavings">#REF!</definedName>
    <definedName name="kWh_AnnualSavings">#REF!</definedName>
    <definedName name="Lighting">#REF!</definedName>
    <definedName name="Line_Losses">'[9]Gen Inputs'!$B$20</definedName>
    <definedName name="LIPA_EDGE_inccost">'[9]Gen Inputs'!#REF!</definedName>
    <definedName name="LIPAEDGE_kWSavings">'[9]Gen Inputs'!#REF!</definedName>
    <definedName name="Load_Shapes">'[18]Load Shapes'!$A$2:$A$134</definedName>
    <definedName name="LoadShape">'[9]Load Profile'!$D$14,'[9]Load Profile'!$F$14,'[9]Load Profile'!$D$17</definedName>
    <definedName name="Loadshape_Summer_Intermediate">'[9]AEG Bencost Pricing Inputs'!#REF!</definedName>
    <definedName name="Loadshape_Summer_Off_PeaK">'[9]AEG Bencost Pricing Inputs'!#REF!</definedName>
    <definedName name="Loadshape_Summer_On_Peak">'[9]AEG Bencost Pricing Inputs'!#REF!</definedName>
    <definedName name="Loadshape_Winter_Intermediate">'[9]AEG Bencost Pricing Inputs'!#REF!</definedName>
    <definedName name="Loadshape_Winter_Off_Peak">'[9]AEG Bencost Pricing Inputs'!#REF!</definedName>
    <definedName name="LoadshapeNames">[19]Loadshapes!$B$4:$B$137</definedName>
    <definedName name="LoadShapes">[9]LoadShapes!$B$9:$CX$43</definedName>
    <definedName name="LowIncome">#REF!</definedName>
    <definedName name="LowIncomeNewHome">#REF!</definedName>
    <definedName name="Measure_Life">#REF!</definedName>
    <definedName name="measure_list">#REF!</definedName>
    <definedName name="Measures">#REF!</definedName>
    <definedName name="MeasureType">#REF!</definedName>
    <definedName name="Million">1000000</definedName>
    <definedName name="N">#REF!</definedName>
    <definedName name="NewHome">#REF!</definedName>
    <definedName name="NG_AllClasses_RetailRate">#REF!</definedName>
    <definedName name="NG_Com_RetailRate">#REF!</definedName>
    <definedName name="NG_Res_RetailRate">#REF!</definedName>
    <definedName name="NorthShore_LineLoss">'[11]General Inputs'!$C$12</definedName>
    <definedName name="NorthShore_NonRes_Rate">'[11]General Inputs'!$C$16</definedName>
    <definedName name="NorthShore_Res_Rate">'[11]General Inputs'!$C$15</definedName>
    <definedName name="NPV_BC_results">#REF!</definedName>
    <definedName name="NTG_CH">#REF!</definedName>
    <definedName name="NTG_Energy">#REF!</definedName>
    <definedName name="OM_Escalation">'[9]Gen Inputs'!$C$13</definedName>
    <definedName name="P">"P"</definedName>
    <definedName name="PAdmDR">'[6]General Inputs'!#REF!</definedName>
    <definedName name="PartDR">'[6]General Inputs'!#REF!</definedName>
    <definedName name="Participant_Discount_Rate">'[9]Gen Inputs'!$B$15</definedName>
    <definedName name="Peak">'[9]Gen Inputs'!$B$21</definedName>
    <definedName name="Peak_Line_Loss">'[11]General Inputs'!#REF!</definedName>
    <definedName name="PeakLineLoss">'[7]PY9 General Inputs'!$B$6</definedName>
    <definedName name="Peoples_LineLoss">'[11]General Inputs'!$B$12</definedName>
    <definedName name="Peoples_NonRes_Rate">'[11]General Inputs'!$B$16</definedName>
    <definedName name="Peoples_Res_Rate">'[11]General Inputs'!$B$15</definedName>
    <definedName name="_xlnm.Print_Area" localSheetId="0">'AIC 2020 NTGR Recommendations'!$A$5:$I$47</definedName>
    <definedName name="Program_Area">#REF!</definedName>
    <definedName name="program_name">#REF!</definedName>
    <definedName name="ProgramCodes">'[19]Program Data'!$B$13:$B$42</definedName>
    <definedName name="Project_Analysis_Year_1">'[9]Gen Inputs'!$B$19</definedName>
    <definedName name="Project_OandM">#REF!</definedName>
    <definedName name="rate_code">[9]References!$A$30:$A$37</definedName>
    <definedName name="rate_codes">[9]References!$A$30:$E$37</definedName>
    <definedName name="Refrigerator">#REF!</definedName>
    <definedName name="ReplOpEERexist">'[20]Sample Database'!#REF!</definedName>
    <definedName name="Retail_Rate_AllClasses">#REF!</definedName>
    <definedName name="Retail_Rate_commercial">'[9]Gen Inputs'!#REF!</definedName>
    <definedName name="Retail_Rate_residential">'[9]Gen Inputs'!$B$9</definedName>
    <definedName name="RetrofitData">#REF!</definedName>
    <definedName name="RPayDR">'[6]General Inputs'!#REF!</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ocDR">'[6]General Inputs'!#REF!</definedName>
    <definedName name="Social_Discount_Rate">'[9]Gen Inputs'!$B$17</definedName>
    <definedName name="StateTax">'[4]WACC &amp; IT'!#REF!</definedName>
    <definedName name="Summer">'[9]Gen Inputs'!$B$25</definedName>
    <definedName name="Summer_Intermediate">'[9]AEG Bencost Pricing Inputs'!#REF!</definedName>
    <definedName name="Summer_Off_PeaK">'[9]AEG Bencost Pricing Inputs'!#REF!</definedName>
    <definedName name="Summer_On_Peak">'[9]AEG Bencost Pricing Inputs'!#REF!</definedName>
    <definedName name="t">#REF!</definedName>
    <definedName name="Thousand">1000</definedName>
    <definedName name="Total_Incremental_Cost">#REF!</definedName>
    <definedName name="TRCNomDR">'[6]General Inputs'!$B$8</definedName>
    <definedName name="UDR">'[9]AEG Bencost Pricing Inputs'!$F$134</definedName>
    <definedName name="Utility_Discount_Rate">'[9]Gen Inputs'!$B$16</definedName>
    <definedName name="Variable_O_M">'[9]Gen Inputs'!$B$12</definedName>
    <definedName name="Winter">'[9]Gen Inputs'!$B$26</definedName>
    <definedName name="Winter_Intermediate">'[9]AEG Bencost Pricing Inputs'!#REF!</definedName>
    <definedName name="Winter_Off_Peak">'[9]AEG Bencost Pricing Inputs'!#REF!</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hidden="1">{#N/A,#N/A,TRUE,"DATA INPUTS"}</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hidden="1">{"RAK-1, Schedule 1",#N/A,FALSE,"Electric";"RAK-1, Schedule 2",#N/A,FALSE,"Electric";"RAK-1, Schedule 4",#N/A,FALSE,"Electric"}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hidden="1">{#N/A,#N/A,FALSE,"Revenue Requirements";#N/A,#N/A,FALSE,"Capital Structure";#N/A,#N/A,FALSE,"Cost of Debt";#N/A,#N/A,FALSE,"Electric";#N/A,#N/A,FALSE,"Gas";#N/A,#N/A,FALSE,"CWC";#N/A,#N/A,FALSE,"Income Taxes"}</definedName>
    <definedName name="wrn.Schedule._.4." hidden="1">{"ERB1",#N/A,FALSE,"Electric";"ERB2",#N/A,FALSE,"Electric";"ERB3",#N/A,FALSE,"Electric";"ERB4",#N/A,FALSE,"Electric";"ERB5",#N/A,FALSE,"Electric"}</definedName>
    <definedName name="wrn.Schedule._.5." hidden="1">{"EE1",#N/A,FALSE,"Electric";"EE2",#N/A,FALSE,"Electric";"EE3",#N/A,FALSE,"Electric";"EE4",#N/A,FALSE,"Electric";"EE5",#N/A,FALSE,"Electric"}</definedName>
    <definedName name="y">#REF!</definedName>
    <definedName name="ZoneCodes">'[10]Program Data'!$B$46:$B$60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3" l="1"/>
  <c r="E22" i="3"/>
  <c r="E52" i="3" l="1"/>
  <c r="E51" i="3"/>
  <c r="E50" i="3"/>
  <c r="E49" i="3"/>
  <c r="E48" i="3"/>
  <c r="E46" i="3"/>
  <c r="E45" i="3"/>
  <c r="E44" i="3"/>
  <c r="E43" i="3"/>
  <c r="E41" i="3"/>
  <c r="E40" i="3"/>
  <c r="E39" i="3"/>
  <c r="E38" i="3"/>
  <c r="E37" i="3"/>
  <c r="E36" i="3"/>
  <c r="E35" i="3"/>
  <c r="E34" i="3"/>
  <c r="E33" i="3"/>
  <c r="E27" i="3"/>
  <c r="E30" i="3"/>
  <c r="E26" i="3"/>
  <c r="E25" i="3"/>
  <c r="E21" i="3"/>
  <c r="E20" i="3"/>
  <c r="E19" i="3"/>
  <c r="E18" i="3"/>
  <c r="E16" i="3"/>
  <c r="E15" i="3"/>
  <c r="E14" i="3"/>
  <c r="E13" i="3"/>
  <c r="E12" i="3"/>
  <c r="E11" i="3"/>
  <c r="E6" i="3"/>
  <c r="E7" i="3"/>
  <c r="E9" i="3"/>
  <c r="E8" i="3"/>
  <c r="K13" i="3" l="1"/>
  <c r="K12" i="3"/>
  <c r="K10" i="3"/>
  <c r="K9" i="3"/>
  <c r="F47" i="3" l="1"/>
  <c r="E47" i="3" s="1"/>
  <c r="K20" i="3" l="1"/>
  <c r="K44" i="3" l="1"/>
  <c r="K43" i="3"/>
  <c r="K41" i="3"/>
  <c r="K30" i="3"/>
  <c r="K21" i="3"/>
  <c r="K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Zachary Ross</author>
    <author>Hannah Arnold</author>
  </authors>
  <commentList>
    <comment ref="H25" authorId="0" shapeId="0" xr:uid="{C3751CA2-F8AD-45FD-A871-BF2DF5C3A3C6}">
      <text>
        <r>
          <rPr>
            <b/>
            <sz val="9"/>
            <color indexed="81"/>
            <rFont val="Tahoma"/>
            <family val="2"/>
          </rPr>
          <t>Zachary Ross:</t>
        </r>
        <r>
          <rPr>
            <sz val="9"/>
            <color indexed="81"/>
            <rFont val="Tahoma"/>
            <family val="2"/>
          </rPr>
          <t xml:space="preserve">
NPSO value is lighting-specific and not duplicative of portfolio-wide residential NPSO</t>
        </r>
      </text>
    </comment>
    <comment ref="F33" authorId="1" shapeId="0" xr:uid="{00000000-0006-0000-0000-000001000000}">
      <text>
        <r>
          <rPr>
            <b/>
            <sz val="9"/>
            <color indexed="81"/>
            <rFont val="Tahoma"/>
            <family val="2"/>
          </rPr>
          <t>Hannah Howard:</t>
        </r>
        <r>
          <rPr>
            <sz val="9"/>
            <color indexed="81"/>
            <rFont val="Tahoma"/>
            <family val="2"/>
          </rPr>
          <t xml:space="preserve">
46% FR, 2% Induced Replacement</t>
        </r>
      </text>
    </comment>
    <comment ref="F34" authorId="1" shapeId="0" xr:uid="{00000000-0006-0000-0000-000002000000}">
      <text>
        <r>
          <rPr>
            <b/>
            <sz val="9"/>
            <color indexed="81"/>
            <rFont val="Tahoma"/>
            <family val="2"/>
          </rPr>
          <t>Hannah Howard:</t>
        </r>
        <r>
          <rPr>
            <sz val="9"/>
            <color indexed="81"/>
            <rFont val="Tahoma"/>
            <family val="2"/>
          </rPr>
          <t xml:space="preserve">
36% FR, 2% Induced Replacement</t>
        </r>
      </text>
    </comment>
    <comment ref="H53" authorId="0" shapeId="0" xr:uid="{EA182EF4-85C4-4CE0-BF12-C1773C46DBEA}">
      <text>
        <r>
          <rPr>
            <b/>
            <sz val="9"/>
            <color indexed="81"/>
            <rFont val="Tahoma"/>
            <family val="2"/>
          </rPr>
          <t>Zachary Ross:</t>
        </r>
        <r>
          <rPr>
            <sz val="9"/>
            <color indexed="81"/>
            <rFont val="Tahoma"/>
            <family val="2"/>
          </rPr>
          <t xml:space="preserve">
This value is a multiplier on net savings and is not additive to NTGRs.</t>
        </r>
      </text>
    </comment>
    <comment ref="N53" authorId="0" shapeId="0" xr:uid="{DD20B1AB-5DF7-42E9-A60B-9B519F2299FA}">
      <text>
        <r>
          <rPr>
            <b/>
            <sz val="9"/>
            <color indexed="81"/>
            <rFont val="Tahoma"/>
            <family val="2"/>
          </rPr>
          <t>Zachary Ross:</t>
        </r>
        <r>
          <rPr>
            <sz val="9"/>
            <color indexed="81"/>
            <rFont val="Tahoma"/>
            <family val="2"/>
          </rPr>
          <t xml:space="preserve">
This value is a multiplier on net savings and is not additive to NTGRs.</t>
        </r>
      </text>
    </comment>
  </commentList>
</comments>
</file>

<file path=xl/sharedStrings.xml><?xml version="1.0" encoding="utf-8"?>
<sst xmlns="http://schemas.openxmlformats.org/spreadsheetml/2006/main" count="474" uniqueCount="118">
  <si>
    <t>N/A</t>
  </si>
  <si>
    <t>HVAC</t>
  </si>
  <si>
    <t>Brushless Motors</t>
  </si>
  <si>
    <t>Rationale</t>
  </si>
  <si>
    <t>Appliance Recycling</t>
  </si>
  <si>
    <t>Small Business Direct Install</t>
  </si>
  <si>
    <t>Showerheads</t>
  </si>
  <si>
    <t>E FR</t>
  </si>
  <si>
    <t>E Part SO</t>
  </si>
  <si>
    <t>E Non-Part SO</t>
  </si>
  <si>
    <t>G FR</t>
  </si>
  <si>
    <t>G Part SO</t>
  </si>
  <si>
    <t>G Non-Part SO</t>
  </si>
  <si>
    <t>Refrigerator</t>
  </si>
  <si>
    <t>Freezer</t>
  </si>
  <si>
    <t>Water Heater Setback</t>
  </si>
  <si>
    <t>Green Nozzles</t>
  </si>
  <si>
    <t>Most recent AIC specific value available</t>
  </si>
  <si>
    <t>PY5 (SO) and PY6 (FR) evaluations</t>
  </si>
  <si>
    <t>Residential</t>
  </si>
  <si>
    <t>Measure</t>
  </si>
  <si>
    <t>Electric Source(s)</t>
  </si>
  <si>
    <t>Gas Source(s)</t>
  </si>
  <si>
    <t>PY4 Evaluation - Part Self-Report</t>
  </si>
  <si>
    <t>Online Store Measures</t>
  </si>
  <si>
    <t>Core Program Lighting</t>
  </si>
  <si>
    <t>Core Program HVAC</t>
  </si>
  <si>
    <t>Core Program Leak Survey</t>
  </si>
  <si>
    <t>Core Program Specialty</t>
  </si>
  <si>
    <t>Core Program Steam Trap</t>
  </si>
  <si>
    <t>Core Program VFD</t>
  </si>
  <si>
    <t>Behavior Modification</t>
  </si>
  <si>
    <t>Savings determined through billing analysis</t>
  </si>
  <si>
    <t>Project specific NTG (see Rationale)</t>
  </si>
  <si>
    <t>All LEDs</t>
  </si>
  <si>
    <t>PY8 Evaluation - Part Self-Report</t>
  </si>
  <si>
    <t>All Measures</t>
  </si>
  <si>
    <t>All Projects</t>
  </si>
  <si>
    <t xml:space="preserve">Multifamily </t>
  </si>
  <si>
    <t>LEDs (In-Unit)</t>
  </si>
  <si>
    <t>Programmable Thermostat (In-Unit)</t>
  </si>
  <si>
    <t>Faucet Aerators (In-Unit)</t>
  </si>
  <si>
    <t>Showerheads (In-Unit)</t>
  </si>
  <si>
    <t>Combined Heat and Power (CHP)</t>
  </si>
  <si>
    <t>SEER 16+ CAC/HP (RB) [Ducted]</t>
  </si>
  <si>
    <t>SEER 16+ CAC/HP (ER) [Ducted]</t>
  </si>
  <si>
    <t>Core Custom</t>
  </si>
  <si>
    <t>New Construction Lighting</t>
  </si>
  <si>
    <t>Initiative</t>
  </si>
  <si>
    <t>Advanced Power Strips (In-Unit)</t>
  </si>
  <si>
    <t>Pipe Wrap (In-Unit)</t>
  </si>
  <si>
    <t>Instant Incentives - Linear LED</t>
  </si>
  <si>
    <t>Instant Incentives - Specialty LED</t>
  </si>
  <si>
    <t>Instant Incentives - Standard LED</t>
  </si>
  <si>
    <t>Retail Products</t>
  </si>
  <si>
    <t>Pool Pumps</t>
  </si>
  <si>
    <t xml:space="preserve">Common Area Lighting (LEDs) </t>
  </si>
  <si>
    <t>Streetlighting</t>
  </si>
  <si>
    <t xml:space="preserve">Public Housing </t>
  </si>
  <si>
    <t xml:space="preserve">Participants have no ability to implement without AIC assistance. </t>
  </si>
  <si>
    <t>Evaluation Team Recommendation (see rationale)</t>
  </si>
  <si>
    <t>Most recent AIC specific value that can reasonably be applied to this program</t>
  </si>
  <si>
    <t>Faucet Aerators - Kitchen</t>
  </si>
  <si>
    <t>Faucet Aerators - Bath</t>
  </si>
  <si>
    <t>NPSO</t>
  </si>
  <si>
    <t>SAG consensus on low income programs</t>
  </si>
  <si>
    <t>Most recent AIC specific MF direct install value available</t>
  </si>
  <si>
    <t>PY8 Evaluation - Part Self-Report for In-Unit Measures</t>
  </si>
  <si>
    <t>SAG consensus value on education kits</t>
  </si>
  <si>
    <t>PY9 Evaluation - Non-Part Self Report</t>
  </si>
  <si>
    <t>PY8 Evaluation of the Midstream Lighting Program - Part Self-Report</t>
  </si>
  <si>
    <t>All Non-Income Qualified</t>
  </si>
  <si>
    <t>Program</t>
  </si>
  <si>
    <t>Business</t>
  </si>
  <si>
    <t>Custom</t>
  </si>
  <si>
    <t>Retro-Commissioning</t>
  </si>
  <si>
    <t>Standard</t>
  </si>
  <si>
    <t>Income Qualified</t>
  </si>
  <si>
    <t>Direct Distribution of Efficient Products</t>
  </si>
  <si>
    <t>SEER &lt;16 CAC/HP (RB) [Ducted]</t>
  </si>
  <si>
    <t>SEER &lt;16 CAC/HP (ER) [Ducted]</t>
  </si>
  <si>
    <t>SAG consensus</t>
  </si>
  <si>
    <t>In the absence of specific guidance in the IL-TRM, our evaluation judgement is that this savings estimate is closer to net than gross</t>
  </si>
  <si>
    <t>The evaluation team will determine project specific NTGRs upfront and these values will remain in place for the life of the project</t>
  </si>
  <si>
    <t>LEDs</t>
  </si>
  <si>
    <t>PY9 Evaluation of HEA Program - Part Self-Report</t>
  </si>
  <si>
    <t>Most appropriate Illinois-specific value that can be reasonably applied to this program</t>
  </si>
  <si>
    <t>Tier 1 Advanced Power Strips</t>
  </si>
  <si>
    <t>Tier 1 Advanced Power Strips - Income Eligible</t>
  </si>
  <si>
    <t>SAG consensus on low income programs; this NTGR will be applied to APS delivered through retailers serving income eligible customers</t>
  </si>
  <si>
    <t>PY8 Evaluation - Part Self-Report; IL-TRM V7.0 guidance on free-ridership for aerator savings</t>
  </si>
  <si>
    <t>PY8 Evaluation - Part Self-Report; IL-TRM V7.0 guidance on free-ridership for showerhead savings</t>
  </si>
  <si>
    <t>Most recent AIC specific value available; IL-TRM V7.0 guidance</t>
  </si>
  <si>
    <t xml:space="preserve">AIC 2020 NTGR Recommendations </t>
  </si>
  <si>
    <t>2018 Evaluation - Part Self-Report &amp; NP Self-Report for NPSO</t>
  </si>
  <si>
    <t>PY7 Evaluation - Part Self-Report &amp; 2018 Evaluation - NP Self-Report for NPSO</t>
  </si>
  <si>
    <t>PY4 Evaluation - Part Self-Report &amp; 2018 Evaluation - NP Self-Report for NPSO</t>
  </si>
  <si>
    <t>PY9 Evaluation - Part Self-Report &amp; 2018 Evaluation - NP Self-Report for NPSO</t>
  </si>
  <si>
    <t>PY8 Evaluation - Part Self-Report &amp; 2018 Evaluation - NP Self-Report for NPSO</t>
  </si>
  <si>
    <t>2018 Evaluation - Participant Self-Report</t>
  </si>
  <si>
    <t>Advanced Thermostats</t>
  </si>
  <si>
    <t>Advanced Thermostats (In-Unit)</t>
  </si>
  <si>
    <t>Recommended 2020 Electric Value</t>
  </si>
  <si>
    <t>Recommended 2020 Gas Value</t>
  </si>
  <si>
    <t>Consistent with IL-TRM V8.0 Sections 3.3.1, 4.5.4, and 5.5.6, if a mid-year adjustment is made to TRM measure characterizations for Specialty LEDs, the Illinois TAC and TRM Administrator will consider NTG assumptions and apply changes to this value if consensus is reached for all installs beginning 30 days after agreement is reached.</t>
  </si>
  <si>
    <t>Utility-Owned Streetlighting</t>
  </si>
  <si>
    <t>Municipality-Owned Streetlighting</t>
  </si>
  <si>
    <t>Final Recommended 2019 Electric Value</t>
  </si>
  <si>
    <t>Electric Recommended NTGRs</t>
  </si>
  <si>
    <t>Gas Recommended NTGRs</t>
  </si>
  <si>
    <t>Final Recommended 2019 Gas Value</t>
  </si>
  <si>
    <t>2018 Evaluation - Part Self-Report</t>
  </si>
  <si>
    <t>Most recent AIC specific value</t>
  </si>
  <si>
    <t>Final Recommendations - September 27, 2019</t>
  </si>
  <si>
    <t>Notes</t>
  </si>
  <si>
    <t>Default value</t>
  </si>
  <si>
    <t>No AIC-specific research available</t>
  </si>
  <si>
    <t>Instant Incentives - Non-Lighting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</si>
</sst>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0"/>
      <color theme="1"/>
      <name val="Franklin Gothic Book"/>
      <family val="2"/>
    </font>
    <font>
      <b/>
      <sz val="10"/>
      <color theme="1"/>
      <name val="Franklin Gothic Book"/>
      <family val="2"/>
    </font>
    <font>
      <i/>
      <sz val="10"/>
      <color theme="1"/>
      <name val="Franklin Gothic Book"/>
      <family val="2"/>
    </font>
    <font>
      <sz val="9"/>
      <color indexed="81"/>
      <name val="Tahoma"/>
      <family val="2"/>
    </font>
    <font>
      <b/>
      <sz val="9"/>
      <color indexed="81"/>
      <name val="Tahoma"/>
      <family val="2"/>
    </font>
    <font>
      <sz val="10"/>
      <name val="Franklin Gothic Book"/>
      <family val="2"/>
    </font>
    <font>
      <sz val="10"/>
      <color theme="1"/>
      <name val="Franklin Gothic Medium"/>
      <family val="2"/>
    </font>
    <font>
      <sz val="10"/>
      <color rgb="FFFF0000"/>
      <name val="Franklin Gothic Book"/>
      <family val="2"/>
    </font>
  </fonts>
  <fills count="5">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2" fillId="0" borderId="0" xfId="0" applyFont="1" applyAlignment="1">
      <alignment vertical="center"/>
    </xf>
    <xf numFmtId="0" fontId="2" fillId="0" borderId="0" xfId="0" applyFont="1" applyFill="1" applyAlignment="1">
      <alignment vertical="center"/>
    </xf>
    <xf numFmtId="0" fontId="4" fillId="0" borderId="0" xfId="0" applyFont="1" applyAlignment="1">
      <alignment vertical="center"/>
    </xf>
    <xf numFmtId="0" fontId="2" fillId="0" borderId="0" xfId="0" applyFont="1" applyFill="1" applyAlignment="1">
      <alignment horizontal="center" vertical="center" wrapText="1"/>
    </xf>
    <xf numFmtId="0" fontId="2" fillId="0" borderId="0" xfId="0" applyFont="1" applyFill="1" applyBorder="1" applyAlignment="1">
      <alignment vertical="center"/>
    </xf>
    <xf numFmtId="0" fontId="8" fillId="0" borderId="0" xfId="0" applyFont="1" applyAlignment="1">
      <alignment vertical="center"/>
    </xf>
    <xf numFmtId="0" fontId="8"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164" fontId="2" fillId="0" borderId="1" xfId="1" applyNumberFormat="1" applyFont="1" applyFill="1" applyBorder="1" applyAlignment="1">
      <alignment horizontal="left" wrapText="1"/>
    </xf>
    <xf numFmtId="0" fontId="2" fillId="0" borderId="1" xfId="0" applyFont="1" applyFill="1" applyBorder="1" applyAlignment="1">
      <alignment horizontal="left" vertical="center" wrapText="1"/>
    </xf>
    <xf numFmtId="0" fontId="2" fillId="0" borderId="0" xfId="0" applyFont="1" applyAlignment="1">
      <alignment vertical="center" wrapText="1"/>
    </xf>
    <xf numFmtId="0" fontId="2" fillId="0" borderId="4" xfId="0" applyFont="1" applyFill="1" applyBorder="1" applyAlignment="1">
      <alignment vertical="center" wrapText="1"/>
    </xf>
    <xf numFmtId="0" fontId="7" fillId="0" borderId="4" xfId="0" applyFont="1" applyFill="1" applyBorder="1" applyAlignment="1">
      <alignment vertical="center" wrapText="1"/>
    </xf>
    <xf numFmtId="20" fontId="2" fillId="0" borderId="0" xfId="0" applyNumberFormat="1" applyFont="1" applyAlignment="1">
      <alignment horizontal="center" vertical="center"/>
    </xf>
    <xf numFmtId="0" fontId="2" fillId="0" borderId="0" xfId="0" applyFont="1" applyAlignment="1">
      <alignment horizontal="center" vertical="center"/>
    </xf>
    <xf numFmtId="164" fontId="2" fillId="0" borderId="1" xfId="1" applyNumberFormat="1" applyFont="1" applyFill="1" applyBorder="1" applyAlignment="1">
      <alignment horizontal="center"/>
    </xf>
    <xf numFmtId="164" fontId="2" fillId="0" borderId="1" xfId="1" applyNumberFormat="1" applyFont="1" applyFill="1" applyBorder="1" applyAlignment="1">
      <alignment horizontal="center" vertical="center"/>
    </xf>
    <xf numFmtId="164" fontId="7" fillId="0" borderId="1" xfId="1" applyNumberFormat="1" applyFont="1" applyFill="1" applyBorder="1" applyAlignment="1">
      <alignment horizontal="center" vertical="center"/>
    </xf>
    <xf numFmtId="164" fontId="7" fillId="0" borderId="1" xfId="1" applyNumberFormat="1" applyFont="1" applyFill="1" applyBorder="1" applyAlignment="1">
      <alignment horizontal="center"/>
    </xf>
    <xf numFmtId="164" fontId="9" fillId="0" borderId="1" xfId="1" applyNumberFormat="1" applyFont="1" applyFill="1" applyBorder="1" applyAlignment="1">
      <alignment horizontal="center"/>
    </xf>
    <xf numFmtId="10" fontId="2" fillId="0" borderId="1" xfId="1" applyNumberFormat="1" applyFont="1" applyFill="1" applyBorder="1" applyAlignment="1">
      <alignment horizontal="center"/>
    </xf>
    <xf numFmtId="10" fontId="2" fillId="0" borderId="1" xfId="1" applyNumberFormat="1" applyFont="1" applyFill="1" applyBorder="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vertical="center"/>
    </xf>
    <xf numFmtId="0" fontId="8" fillId="2" borderId="1" xfId="0" applyFont="1" applyFill="1" applyBorder="1" applyAlignment="1">
      <alignment horizontal="center" vertical="center" wrapText="1"/>
    </xf>
    <xf numFmtId="164" fontId="2" fillId="0" borderId="1" xfId="1" applyNumberFormat="1" applyFont="1" applyFill="1" applyBorder="1" applyAlignment="1">
      <alignment horizontal="left"/>
    </xf>
    <xf numFmtId="164"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164" fontId="2" fillId="0" borderId="1" xfId="1" applyNumberFormat="1" applyFont="1" applyFill="1" applyBorder="1" applyAlignment="1">
      <alignment horizontal="left" vertical="center"/>
    </xf>
    <xf numFmtId="0" fontId="7" fillId="0" borderId="1" xfId="0" applyFont="1" applyFill="1" applyBorder="1" applyAlignment="1">
      <alignment vertical="center" wrapText="1"/>
    </xf>
    <xf numFmtId="20" fontId="2" fillId="0" borderId="0" xfId="0" applyNumberFormat="1" applyFont="1" applyAlignment="1">
      <alignment vertical="center"/>
    </xf>
    <xf numFmtId="0" fontId="2" fillId="0" borderId="4"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2" fillId="0" borderId="1" xfId="0" applyFont="1" applyFill="1" applyBorder="1" applyAlignment="1">
      <alignment horizontal="left" vertical="center"/>
    </xf>
    <xf numFmtId="164" fontId="7" fillId="0" borderId="1" xfId="1" applyNumberFormat="1" applyFont="1" applyFill="1" applyBorder="1" applyAlignment="1">
      <alignment horizontal="left" vertical="center"/>
    </xf>
    <xf numFmtId="0" fontId="8" fillId="4"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DDEBF7"/>
      <color rgb="FF92D050"/>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DC\Projects\LIPA\Optimal%20Energy%20Documentation\PST%20v2.05.05%20ELI%20Block%208%2001-22-08%20Res%20budget%20corrected%20-CONFIDENTIAL\PST%20v2.05.05%20ELI%20Block%208%2001-22-08%20Res%20budget%20corrected%20-CONFIDENT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COTTR~1\AppData\Local\Temp\TRC%20Analysis%2012.6.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coughlin\Downloads\BenCost%20for%20LIPA%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csynhors\LOCALS~1\Temp\notes6030C8\CHY0405%2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heyenne%20Light,%20Fuel%20&amp;%20Power\Rate%20Case\2005%20Rate%20Case\Models\Final%20Settled%20Ra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lients\RG&amp;E\bencost\RG&amp;E.combined%20benco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ecoughlin\Application%20Data\Microsoft\Excel\2012%20Empire%20MEEIA%20Program%20Benco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2010%20ELI%20Portfolio%20Preliminary%20BC%20Analysis.AE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nsulting\Projects%20&amp;%20Utility%20Info\Active\NY\LIPA\ELI\2008%20scenarios\Blocks%205-8%20as%20submitted\PST%20v2.05.05a%20ELI%20Block%207%2001-14-08%20-submi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HP\2005\Rate%20Case\BHP%20Cost%20of%20Service%20Model%20(Excel)%203.07.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pvelcenbach\AppData\Local\Microsoft\Windows\Temporary%20Internet%20Files\Content.Outlook\TKNIWZLU\LIPA%20Cool%20Homes%20Equipment%20Savings%20Calculations%203%2031%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s\Black%20Hills%20Power,%20Inc\Rate%20Case\2009%20-%20BHP%20-%20SD\Cost%20of%20Service%20Models\Master%20Rate%20Filing%20Statement-July%2008%20-%20June%2009-Settlement%20with%20Sta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kilpatr\My%20Documents\Rate%20Class%20Info\COS%20Exercise%206%20with%20answ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HP\2005\Rate%20Case\Cost%20of%20Serv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OTTR~1\AppData\Local\Temp\IRP%20Scenario%20Analysis%20--%20Base%20Avoided%20Co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coughlin\AppData\Local\Microsoft\Windows\Temporary%20Internet%20Files\Content.Outlook\E96JJ0G2\LIPA%20Direct%20Install%20-%20Commercial%20AC%20Early%20Retirement%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B12">
            <v>1.0185</v>
          </cell>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5">
          <cell r="B5">
            <v>1.0669999999999999</v>
          </cell>
        </row>
        <row r="6">
          <cell r="B6">
            <v>1.0780000000000001</v>
          </cell>
        </row>
        <row r="7">
          <cell r="B7">
            <v>1.071</v>
          </cell>
        </row>
        <row r="8">
          <cell r="B8">
            <v>1.0044603000000001</v>
          </cell>
        </row>
      </sheetData>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0">
          <cell r="C10">
            <v>2.3E-2</v>
          </cell>
        </row>
        <row r="12">
          <cell r="B12">
            <v>0</v>
          </cell>
        </row>
        <row r="13">
          <cell r="C13">
            <v>2.5000000000000001E-2</v>
          </cell>
        </row>
        <row r="15">
          <cell r="B15">
            <v>5.6430000000000001E-2</v>
          </cell>
        </row>
        <row r="16">
          <cell r="B16">
            <v>5.6430000000000001E-2</v>
          </cell>
        </row>
        <row r="17">
          <cell r="B17">
            <v>5.6430000000000001E-2</v>
          </cell>
        </row>
        <row r="18">
          <cell r="B18">
            <v>2010</v>
          </cell>
        </row>
        <row r="19">
          <cell r="B19">
            <v>2011</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4"/>
  <sheetViews>
    <sheetView tabSelected="1" zoomScale="80" zoomScaleNormal="80" workbookViewId="0">
      <pane xSplit="3" ySplit="5" topLeftCell="D12" activePane="bottomRight" state="frozen"/>
      <selection pane="topRight" activeCell="D1" sqref="D1"/>
      <selection pane="bottomLeft" activeCell="A7" sqref="A7"/>
      <selection pane="bottomRight" activeCell="C35" sqref="C35"/>
    </sheetView>
  </sheetViews>
  <sheetFormatPr defaultColWidth="9.1796875" defaultRowHeight="15.75" customHeight="1" x14ac:dyDescent="0.35"/>
  <cols>
    <col min="1" max="1" width="11.7265625" style="1" customWidth="1"/>
    <col min="2" max="2" width="30" style="1" customWidth="1"/>
    <col min="3" max="3" width="41.7265625" style="1" bestFit="1" customWidth="1"/>
    <col min="4" max="4" width="30" style="1" bestFit="1" customWidth="1"/>
    <col min="5" max="5" width="25" style="16" bestFit="1" customWidth="1"/>
    <col min="6" max="6" width="10.81640625" style="16" bestFit="1" customWidth="1"/>
    <col min="7" max="7" width="15.1796875" style="16" bestFit="1" customWidth="1"/>
    <col min="8" max="8" width="19.81640625" style="16" customWidth="1"/>
    <col min="9" max="9" width="86.54296875" style="1" bestFit="1" customWidth="1"/>
    <col min="10" max="10" width="25" style="1" bestFit="1" customWidth="1"/>
    <col min="11" max="11" width="20.54296875" style="16" bestFit="1" customWidth="1"/>
    <col min="12" max="12" width="11" style="16" bestFit="1" customWidth="1"/>
    <col min="13" max="13" width="15.26953125" style="16" bestFit="1" customWidth="1"/>
    <col min="14" max="14" width="19.26953125" style="16" bestFit="1" customWidth="1"/>
    <col min="15" max="15" width="86.54296875" style="1" bestFit="1" customWidth="1"/>
    <col min="16" max="16" width="50.7265625" style="1" customWidth="1"/>
    <col min="17" max="17" width="50.7265625" style="12" customWidth="1"/>
    <col min="18" max="16384" width="9.1796875" style="2"/>
  </cols>
  <sheetData>
    <row r="1" spans="1:18" ht="15.75" customHeight="1" x14ac:dyDescent="0.35">
      <c r="A1" s="6" t="s">
        <v>93</v>
      </c>
      <c r="C1" s="32"/>
      <c r="D1" s="32"/>
      <c r="E1" s="15"/>
      <c r="J1" s="32"/>
    </row>
    <row r="2" spans="1:18" ht="15.75" customHeight="1" x14ac:dyDescent="0.35">
      <c r="A2" s="3" t="s">
        <v>113</v>
      </c>
      <c r="C2" s="32"/>
      <c r="D2" s="32"/>
      <c r="E2" s="15"/>
      <c r="J2" s="32"/>
    </row>
    <row r="3" spans="1:18" ht="15.75" customHeight="1" x14ac:dyDescent="0.35">
      <c r="A3" s="3"/>
      <c r="C3" s="32"/>
      <c r="D3" s="32"/>
      <c r="E3" s="15"/>
    </row>
    <row r="4" spans="1:18" ht="15.75" customHeight="1" x14ac:dyDescent="0.35">
      <c r="C4" s="24"/>
      <c r="D4" s="24"/>
      <c r="E4" s="38" t="s">
        <v>108</v>
      </c>
      <c r="F4" s="38"/>
      <c r="G4" s="38"/>
      <c r="H4" s="38"/>
      <c r="I4" s="38"/>
      <c r="J4" s="24"/>
      <c r="K4" s="39" t="s">
        <v>109</v>
      </c>
      <c r="L4" s="39"/>
      <c r="M4" s="39"/>
      <c r="N4" s="39"/>
      <c r="O4" s="40"/>
    </row>
    <row r="5" spans="1:18" s="4" customFormat="1" ht="31.5" customHeight="1" x14ac:dyDescent="0.35">
      <c r="A5" s="26" t="s">
        <v>72</v>
      </c>
      <c r="B5" s="26" t="s">
        <v>48</v>
      </c>
      <c r="C5" s="26" t="s">
        <v>20</v>
      </c>
      <c r="D5" s="26" t="s">
        <v>107</v>
      </c>
      <c r="E5" s="7" t="s">
        <v>102</v>
      </c>
      <c r="F5" s="7" t="s">
        <v>7</v>
      </c>
      <c r="G5" s="7" t="s">
        <v>8</v>
      </c>
      <c r="H5" s="7" t="s">
        <v>9</v>
      </c>
      <c r="I5" s="7" t="s">
        <v>21</v>
      </c>
      <c r="J5" s="26" t="s">
        <v>110</v>
      </c>
      <c r="K5" s="8" t="s">
        <v>103</v>
      </c>
      <c r="L5" s="8" t="s">
        <v>10</v>
      </c>
      <c r="M5" s="8" t="s">
        <v>11</v>
      </c>
      <c r="N5" s="8" t="s">
        <v>12</v>
      </c>
      <c r="O5" s="8" t="s">
        <v>22</v>
      </c>
      <c r="P5" s="26" t="s">
        <v>3</v>
      </c>
      <c r="Q5" s="26" t="s">
        <v>114</v>
      </c>
    </row>
    <row r="6" spans="1:18" ht="15.75" customHeight="1" x14ac:dyDescent="0.35">
      <c r="A6" s="25" t="s">
        <v>73</v>
      </c>
      <c r="B6" s="25" t="s">
        <v>76</v>
      </c>
      <c r="C6" s="25" t="s">
        <v>25</v>
      </c>
      <c r="D6" s="18">
        <v>0.77800000000000002</v>
      </c>
      <c r="E6" s="17">
        <f>1-F6+G6+H6</f>
        <v>0.83920000000000006</v>
      </c>
      <c r="F6" s="17">
        <v>0.17399999999999999</v>
      </c>
      <c r="G6" s="17">
        <v>1.2999999999999999E-2</v>
      </c>
      <c r="H6" s="17">
        <v>2.0000000000000001E-4</v>
      </c>
      <c r="I6" s="25" t="s">
        <v>94</v>
      </c>
      <c r="J6" s="18" t="s">
        <v>0</v>
      </c>
      <c r="K6" s="18" t="s">
        <v>0</v>
      </c>
      <c r="L6" s="18" t="s">
        <v>0</v>
      </c>
      <c r="M6" s="18" t="s">
        <v>0</v>
      </c>
      <c r="N6" s="18" t="s">
        <v>0</v>
      </c>
      <c r="O6" s="25" t="s">
        <v>0</v>
      </c>
      <c r="P6" s="25" t="s">
        <v>17</v>
      </c>
      <c r="Q6" s="29"/>
    </row>
    <row r="7" spans="1:18" ht="15.75" customHeight="1" x14ac:dyDescent="0.35">
      <c r="A7" s="25" t="s">
        <v>73</v>
      </c>
      <c r="B7" s="25" t="s">
        <v>76</v>
      </c>
      <c r="C7" s="25" t="s">
        <v>26</v>
      </c>
      <c r="D7" s="18">
        <v>0.55700000000000005</v>
      </c>
      <c r="E7" s="17">
        <f t="shared" ref="E7:E27" si="0">1-F7+G7+H7</f>
        <v>0.68320000000000003</v>
      </c>
      <c r="F7" s="17">
        <v>0.317</v>
      </c>
      <c r="G7" s="17">
        <v>0</v>
      </c>
      <c r="H7" s="17">
        <v>2.0000000000000001E-4</v>
      </c>
      <c r="I7" s="25" t="s">
        <v>94</v>
      </c>
      <c r="J7" s="18">
        <v>0.49399999999999999</v>
      </c>
      <c r="K7" s="18">
        <v>0.42599999999999999</v>
      </c>
      <c r="L7" s="18">
        <v>0.57399999999999995</v>
      </c>
      <c r="M7" s="18">
        <v>0</v>
      </c>
      <c r="N7" s="18">
        <v>0</v>
      </c>
      <c r="O7" s="25" t="s">
        <v>94</v>
      </c>
      <c r="P7" s="25" t="s">
        <v>17</v>
      </c>
      <c r="Q7" s="29"/>
    </row>
    <row r="8" spans="1:18" ht="15.75" customHeight="1" x14ac:dyDescent="0.35">
      <c r="A8" s="25" t="s">
        <v>73</v>
      </c>
      <c r="B8" s="25" t="s">
        <v>76</v>
      </c>
      <c r="C8" s="25" t="s">
        <v>27</v>
      </c>
      <c r="D8" s="18">
        <v>0.70200000000000007</v>
      </c>
      <c r="E8" s="17">
        <f t="shared" si="0"/>
        <v>0.84919999999999995</v>
      </c>
      <c r="F8" s="17">
        <v>0.151</v>
      </c>
      <c r="G8" s="17">
        <v>0</v>
      </c>
      <c r="H8" s="17">
        <v>2.0000000000000001E-4</v>
      </c>
      <c r="I8" s="25" t="s">
        <v>94</v>
      </c>
      <c r="J8" s="18" t="s">
        <v>0</v>
      </c>
      <c r="K8" s="18" t="s">
        <v>0</v>
      </c>
      <c r="L8" s="18" t="s">
        <v>0</v>
      </c>
      <c r="M8" s="18" t="s">
        <v>0</v>
      </c>
      <c r="N8" s="18" t="s">
        <v>0</v>
      </c>
      <c r="O8" s="25" t="s">
        <v>0</v>
      </c>
      <c r="P8" s="25" t="s">
        <v>17</v>
      </c>
      <c r="Q8" s="29"/>
      <c r="R8" s="24"/>
    </row>
    <row r="9" spans="1:18" ht="15.75" customHeight="1" x14ac:dyDescent="0.35">
      <c r="A9" s="25" t="s">
        <v>73</v>
      </c>
      <c r="B9" s="25" t="s">
        <v>76</v>
      </c>
      <c r="C9" s="25" t="s">
        <v>28</v>
      </c>
      <c r="D9" s="18">
        <v>0.84899999999999998</v>
      </c>
      <c r="E9" s="17">
        <f t="shared" si="0"/>
        <v>0.84919999999999995</v>
      </c>
      <c r="F9" s="17">
        <v>0.152</v>
      </c>
      <c r="G9" s="17">
        <v>1E-3</v>
      </c>
      <c r="H9" s="17">
        <v>2.0000000000000001E-4</v>
      </c>
      <c r="I9" s="25" t="s">
        <v>95</v>
      </c>
      <c r="J9" s="18">
        <v>0.67500000000000004</v>
      </c>
      <c r="K9" s="18">
        <f>1-L9+M9+N9</f>
        <v>0.67500000000000004</v>
      </c>
      <c r="L9" s="18">
        <v>0.32500000000000001</v>
      </c>
      <c r="M9" s="18">
        <v>0</v>
      </c>
      <c r="N9" s="18">
        <v>0</v>
      </c>
      <c r="O9" s="25" t="s">
        <v>95</v>
      </c>
      <c r="P9" s="25" t="s">
        <v>17</v>
      </c>
      <c r="Q9" s="29"/>
    </row>
    <row r="10" spans="1:18" ht="15.75" customHeight="1" x14ac:dyDescent="0.35">
      <c r="A10" s="25" t="s">
        <v>73</v>
      </c>
      <c r="B10" s="25" t="s">
        <v>76</v>
      </c>
      <c r="C10" s="25" t="s">
        <v>29</v>
      </c>
      <c r="D10" s="18" t="s">
        <v>0</v>
      </c>
      <c r="E10" s="17" t="s">
        <v>0</v>
      </c>
      <c r="F10" s="17" t="s">
        <v>0</v>
      </c>
      <c r="G10" s="17" t="s">
        <v>0</v>
      </c>
      <c r="H10" s="17" t="s">
        <v>0</v>
      </c>
      <c r="I10" s="25" t="s">
        <v>95</v>
      </c>
      <c r="J10" s="18">
        <v>0.60799999999999998</v>
      </c>
      <c r="K10" s="18">
        <f>1-L10+M10+N10</f>
        <v>0.60799999999999998</v>
      </c>
      <c r="L10" s="18">
        <v>0.39200000000000002</v>
      </c>
      <c r="M10" s="18">
        <v>0</v>
      </c>
      <c r="N10" s="18">
        <v>0</v>
      </c>
      <c r="O10" s="25" t="s">
        <v>95</v>
      </c>
      <c r="P10" s="25" t="s">
        <v>17</v>
      </c>
      <c r="Q10" s="29"/>
    </row>
    <row r="11" spans="1:18" ht="15.75" customHeight="1" x14ac:dyDescent="0.35">
      <c r="A11" s="25" t="s">
        <v>73</v>
      </c>
      <c r="B11" s="25" t="s">
        <v>76</v>
      </c>
      <c r="C11" s="25" t="s">
        <v>30</v>
      </c>
      <c r="D11" s="18">
        <v>0.83299999999999996</v>
      </c>
      <c r="E11" s="17">
        <f t="shared" si="0"/>
        <v>0.83319999999999994</v>
      </c>
      <c r="F11" s="17">
        <v>0.16800000000000001</v>
      </c>
      <c r="G11" s="17">
        <v>1E-3</v>
      </c>
      <c r="H11" s="17">
        <v>2.0000000000000001E-4</v>
      </c>
      <c r="I11" s="25" t="s">
        <v>95</v>
      </c>
      <c r="J11" s="18" t="s">
        <v>0</v>
      </c>
      <c r="K11" s="18" t="s">
        <v>0</v>
      </c>
      <c r="L11" s="18" t="s">
        <v>0</v>
      </c>
      <c r="M11" s="18" t="s">
        <v>0</v>
      </c>
      <c r="N11" s="18" t="s">
        <v>0</v>
      </c>
      <c r="O11" s="25" t="s">
        <v>0</v>
      </c>
      <c r="P11" s="25" t="s">
        <v>17</v>
      </c>
      <c r="Q11" s="29"/>
    </row>
    <row r="12" spans="1:18" ht="15.75" customHeight="1" x14ac:dyDescent="0.35">
      <c r="A12" s="25" t="s">
        <v>73</v>
      </c>
      <c r="B12" s="25" t="s">
        <v>76</v>
      </c>
      <c r="C12" s="25" t="s">
        <v>16</v>
      </c>
      <c r="D12" s="18">
        <v>0.91999999999999993</v>
      </c>
      <c r="E12" s="17">
        <f t="shared" si="0"/>
        <v>0.92019999999999991</v>
      </c>
      <c r="F12" s="17">
        <v>0.17</v>
      </c>
      <c r="G12" s="17">
        <v>0.09</v>
      </c>
      <c r="H12" s="17">
        <v>2.0000000000000001E-4</v>
      </c>
      <c r="I12" s="25" t="s">
        <v>96</v>
      </c>
      <c r="J12" s="18">
        <v>0.89</v>
      </c>
      <c r="K12" s="18">
        <f>1-L12+M12+N12</f>
        <v>0.89</v>
      </c>
      <c r="L12" s="18">
        <v>0.21</v>
      </c>
      <c r="M12" s="18">
        <v>0.1</v>
      </c>
      <c r="N12" s="18">
        <v>0</v>
      </c>
      <c r="O12" s="25" t="s">
        <v>96</v>
      </c>
      <c r="P12" s="25" t="s">
        <v>17</v>
      </c>
      <c r="Q12" s="29"/>
    </row>
    <row r="13" spans="1:18" ht="15.75" customHeight="1" x14ac:dyDescent="0.35">
      <c r="A13" s="25" t="s">
        <v>73</v>
      </c>
      <c r="B13" s="25" t="s">
        <v>76</v>
      </c>
      <c r="C13" s="25" t="s">
        <v>5</v>
      </c>
      <c r="D13" s="18">
        <v>0.96199999999999997</v>
      </c>
      <c r="E13" s="17">
        <f t="shared" si="0"/>
        <v>0.90820000000000001</v>
      </c>
      <c r="F13" s="17">
        <v>9.4E-2</v>
      </c>
      <c r="G13" s="17">
        <v>2E-3</v>
      </c>
      <c r="H13" s="17">
        <v>2.0000000000000001E-4</v>
      </c>
      <c r="I13" s="25" t="s">
        <v>98</v>
      </c>
      <c r="J13" s="18">
        <v>0.96199999999999997</v>
      </c>
      <c r="K13" s="18">
        <f>1-L13+M13+N13</f>
        <v>0.90800000000000003</v>
      </c>
      <c r="L13" s="18">
        <v>9.4E-2</v>
      </c>
      <c r="M13" s="18">
        <v>2E-3</v>
      </c>
      <c r="N13" s="18">
        <v>0</v>
      </c>
      <c r="O13" s="25" t="s">
        <v>98</v>
      </c>
      <c r="P13" s="25" t="s">
        <v>17</v>
      </c>
      <c r="Q13" s="29"/>
    </row>
    <row r="14" spans="1:18" ht="15.75" customHeight="1" x14ac:dyDescent="0.35">
      <c r="A14" s="25" t="s">
        <v>73</v>
      </c>
      <c r="B14" s="25" t="s">
        <v>76</v>
      </c>
      <c r="C14" s="25" t="s">
        <v>51</v>
      </c>
      <c r="D14" s="18">
        <v>0.91600000000000004</v>
      </c>
      <c r="E14" s="17">
        <f t="shared" si="0"/>
        <v>0.91620000000000001</v>
      </c>
      <c r="F14" s="17">
        <v>8.6999999999999994E-2</v>
      </c>
      <c r="G14" s="17">
        <v>3.0000000000000001E-3</v>
      </c>
      <c r="H14" s="17">
        <v>2.0000000000000001E-4</v>
      </c>
      <c r="I14" s="25" t="s">
        <v>97</v>
      </c>
      <c r="J14" s="18" t="s">
        <v>0</v>
      </c>
      <c r="K14" s="18" t="s">
        <v>0</v>
      </c>
      <c r="L14" s="18" t="s">
        <v>0</v>
      </c>
      <c r="M14" s="18" t="s">
        <v>0</v>
      </c>
      <c r="N14" s="18" t="s">
        <v>0</v>
      </c>
      <c r="O14" s="25" t="s">
        <v>0</v>
      </c>
      <c r="P14" s="25" t="s">
        <v>17</v>
      </c>
      <c r="Q14" s="29"/>
    </row>
    <row r="15" spans="1:18" ht="15.75" customHeight="1" x14ac:dyDescent="0.35">
      <c r="A15" s="25" t="s">
        <v>73</v>
      </c>
      <c r="B15" s="25" t="s">
        <v>76</v>
      </c>
      <c r="C15" s="25" t="s">
        <v>52</v>
      </c>
      <c r="D15" s="18">
        <v>0.91600000000000004</v>
      </c>
      <c r="E15" s="18">
        <f t="shared" si="0"/>
        <v>0.91620000000000001</v>
      </c>
      <c r="F15" s="18">
        <v>8.6999999999999994E-2</v>
      </c>
      <c r="G15" s="18">
        <v>3.0000000000000001E-3</v>
      </c>
      <c r="H15" s="18">
        <v>2.0000000000000001E-4</v>
      </c>
      <c r="I15" s="25" t="s">
        <v>97</v>
      </c>
      <c r="J15" s="18" t="s">
        <v>0</v>
      </c>
      <c r="K15" s="18" t="s">
        <v>0</v>
      </c>
      <c r="L15" s="18" t="s">
        <v>0</v>
      </c>
      <c r="M15" s="18" t="s">
        <v>0</v>
      </c>
      <c r="N15" s="18" t="s">
        <v>0</v>
      </c>
      <c r="O15" s="25" t="s">
        <v>0</v>
      </c>
      <c r="P15" s="25" t="s">
        <v>17</v>
      </c>
      <c r="Q15" s="25" t="s">
        <v>104</v>
      </c>
    </row>
    <row r="16" spans="1:18" ht="15.75" customHeight="1" x14ac:dyDescent="0.35">
      <c r="A16" s="25" t="s">
        <v>73</v>
      </c>
      <c r="B16" s="25" t="s">
        <v>76</v>
      </c>
      <c r="C16" s="25" t="s">
        <v>53</v>
      </c>
      <c r="D16" s="18">
        <v>0.91600000000000004</v>
      </c>
      <c r="E16" s="18">
        <f t="shared" si="0"/>
        <v>0.91620000000000001</v>
      </c>
      <c r="F16" s="17">
        <v>8.6999999999999994E-2</v>
      </c>
      <c r="G16" s="17">
        <v>3.0000000000000001E-3</v>
      </c>
      <c r="H16" s="17">
        <v>2.0000000000000001E-4</v>
      </c>
      <c r="I16" s="25" t="s">
        <v>97</v>
      </c>
      <c r="J16" s="18" t="s">
        <v>0</v>
      </c>
      <c r="K16" s="18" t="s">
        <v>0</v>
      </c>
      <c r="L16" s="18" t="s">
        <v>0</v>
      </c>
      <c r="M16" s="18" t="s">
        <v>0</v>
      </c>
      <c r="N16" s="18" t="s">
        <v>0</v>
      </c>
      <c r="O16" s="25" t="s">
        <v>0</v>
      </c>
      <c r="P16" s="25" t="s">
        <v>17</v>
      </c>
      <c r="Q16" s="29"/>
    </row>
    <row r="17" spans="1:17" s="1" customFormat="1" ht="15.75" customHeight="1" x14ac:dyDescent="0.35">
      <c r="A17" s="35" t="s">
        <v>73</v>
      </c>
      <c r="B17" s="35" t="s">
        <v>76</v>
      </c>
      <c r="C17" s="35" t="s">
        <v>117</v>
      </c>
      <c r="D17" s="19" t="s">
        <v>0</v>
      </c>
      <c r="E17" s="20">
        <v>0.8</v>
      </c>
      <c r="F17" s="20"/>
      <c r="G17" s="20"/>
      <c r="H17" s="35"/>
      <c r="I17" s="37" t="s">
        <v>115</v>
      </c>
      <c r="J17" s="19" t="s">
        <v>0</v>
      </c>
      <c r="K17" s="19">
        <v>0.8</v>
      </c>
      <c r="L17" s="19"/>
      <c r="M17" s="35"/>
      <c r="N17" s="35"/>
      <c r="O17" s="35" t="s">
        <v>115</v>
      </c>
      <c r="P17" s="35" t="s">
        <v>116</v>
      </c>
      <c r="Q17" s="25"/>
    </row>
    <row r="18" spans="1:17" ht="15.75" customHeight="1" x14ac:dyDescent="0.35">
      <c r="A18" s="25" t="s">
        <v>73</v>
      </c>
      <c r="B18" s="25" t="s">
        <v>76</v>
      </c>
      <c r="C18" s="25" t="s">
        <v>24</v>
      </c>
      <c r="D18" s="18">
        <v>0.83069999999999999</v>
      </c>
      <c r="E18" s="18">
        <f t="shared" si="0"/>
        <v>0.83089999999999997</v>
      </c>
      <c r="F18" s="17">
        <v>0.19370000000000001</v>
      </c>
      <c r="G18" s="17">
        <v>2.4400000000000002E-2</v>
      </c>
      <c r="H18" s="17">
        <v>2.0000000000000001E-4</v>
      </c>
      <c r="I18" s="25" t="s">
        <v>98</v>
      </c>
      <c r="J18" s="18" t="s">
        <v>0</v>
      </c>
      <c r="K18" s="18" t="s">
        <v>0</v>
      </c>
      <c r="L18" s="18" t="s">
        <v>0</v>
      </c>
      <c r="M18" s="18" t="s">
        <v>0</v>
      </c>
      <c r="N18" s="18" t="s">
        <v>0</v>
      </c>
      <c r="O18" s="25" t="s">
        <v>0</v>
      </c>
      <c r="P18" s="25" t="s">
        <v>17</v>
      </c>
      <c r="Q18" s="29"/>
    </row>
    <row r="19" spans="1:17" ht="15.75" customHeight="1" x14ac:dyDescent="0.35">
      <c r="A19" s="25" t="s">
        <v>73</v>
      </c>
      <c r="B19" s="25" t="s">
        <v>74</v>
      </c>
      <c r="C19" s="25" t="s">
        <v>46</v>
      </c>
      <c r="D19" s="18">
        <v>0.82200000000000006</v>
      </c>
      <c r="E19" s="18">
        <f t="shared" si="0"/>
        <v>0.82220000000000004</v>
      </c>
      <c r="F19" s="17">
        <v>0.17799999999999999</v>
      </c>
      <c r="G19" s="17">
        <v>0</v>
      </c>
      <c r="H19" s="17">
        <v>2.0000000000000001E-4</v>
      </c>
      <c r="I19" s="25" t="s">
        <v>98</v>
      </c>
      <c r="J19" s="18">
        <v>0.9385</v>
      </c>
      <c r="K19" s="18">
        <f>1-L19+M19+N19</f>
        <v>0.9385</v>
      </c>
      <c r="L19" s="18">
        <v>6.1499999999999999E-2</v>
      </c>
      <c r="M19" s="18">
        <v>0</v>
      </c>
      <c r="N19" s="18">
        <v>0</v>
      </c>
      <c r="O19" s="25" t="s">
        <v>98</v>
      </c>
      <c r="P19" s="25" t="s">
        <v>17</v>
      </c>
      <c r="Q19" s="29"/>
    </row>
    <row r="20" spans="1:17" ht="15.75" customHeight="1" x14ac:dyDescent="0.35">
      <c r="A20" s="25" t="s">
        <v>73</v>
      </c>
      <c r="B20" s="25" t="s">
        <v>74</v>
      </c>
      <c r="C20" s="25" t="s">
        <v>47</v>
      </c>
      <c r="D20" s="18">
        <v>0.82200000000000006</v>
      </c>
      <c r="E20" s="18">
        <f t="shared" si="0"/>
        <v>0.82220000000000004</v>
      </c>
      <c r="F20" s="17">
        <v>0.17799999999999999</v>
      </c>
      <c r="G20" s="17">
        <v>0</v>
      </c>
      <c r="H20" s="17">
        <v>2.0000000000000001E-4</v>
      </c>
      <c r="I20" s="25" t="s">
        <v>98</v>
      </c>
      <c r="J20" s="18">
        <v>0.9385</v>
      </c>
      <c r="K20" s="18">
        <f>1-L20+M20+N20</f>
        <v>0.9385</v>
      </c>
      <c r="L20" s="18">
        <v>6.1499999999999999E-2</v>
      </c>
      <c r="M20" s="18">
        <v>0</v>
      </c>
      <c r="N20" s="18">
        <v>0</v>
      </c>
      <c r="O20" s="25" t="s">
        <v>98</v>
      </c>
      <c r="P20" s="25" t="s">
        <v>17</v>
      </c>
      <c r="Q20" s="29"/>
    </row>
    <row r="21" spans="1:17" ht="15.75" customHeight="1" x14ac:dyDescent="0.35">
      <c r="A21" s="25" t="s">
        <v>73</v>
      </c>
      <c r="B21" s="25" t="s">
        <v>75</v>
      </c>
      <c r="C21" s="25" t="s">
        <v>37</v>
      </c>
      <c r="D21" s="18">
        <v>0.89</v>
      </c>
      <c r="E21" s="18">
        <f t="shared" si="0"/>
        <v>0.89019999999999999</v>
      </c>
      <c r="F21" s="17">
        <v>0.11</v>
      </c>
      <c r="G21" s="17">
        <v>0</v>
      </c>
      <c r="H21" s="17">
        <v>2.0000000000000001E-4</v>
      </c>
      <c r="I21" s="25" t="s">
        <v>97</v>
      </c>
      <c r="J21" s="18">
        <v>0.89</v>
      </c>
      <c r="K21" s="18">
        <f>1-L21+M21+N21</f>
        <v>0.89</v>
      </c>
      <c r="L21" s="18">
        <v>0.11</v>
      </c>
      <c r="M21" s="18">
        <v>0</v>
      </c>
      <c r="N21" s="18">
        <v>0</v>
      </c>
      <c r="O21" s="25" t="s">
        <v>97</v>
      </c>
      <c r="P21" s="25" t="s">
        <v>17</v>
      </c>
      <c r="Q21" s="29"/>
    </row>
    <row r="22" spans="1:17" ht="15.75" customHeight="1" x14ac:dyDescent="0.35">
      <c r="A22" s="25" t="s">
        <v>73</v>
      </c>
      <c r="B22" s="25" t="s">
        <v>57</v>
      </c>
      <c r="C22" s="25" t="s">
        <v>105</v>
      </c>
      <c r="D22" s="18">
        <v>1</v>
      </c>
      <c r="E22" s="18">
        <f t="shared" ref="E22" si="1">1-F22+G22+H22</f>
        <v>1</v>
      </c>
      <c r="F22" s="17"/>
      <c r="G22" s="17"/>
      <c r="H22" s="17"/>
      <c r="I22" s="25" t="s">
        <v>60</v>
      </c>
      <c r="J22" s="18" t="s">
        <v>0</v>
      </c>
      <c r="K22" s="18" t="s">
        <v>0</v>
      </c>
      <c r="L22" s="18"/>
      <c r="M22" s="18"/>
      <c r="N22" s="18"/>
      <c r="O22" s="25" t="s">
        <v>0</v>
      </c>
      <c r="P22" s="33" t="s">
        <v>59</v>
      </c>
      <c r="Q22" s="13"/>
    </row>
    <row r="23" spans="1:17" ht="15.75" customHeight="1" x14ac:dyDescent="0.35">
      <c r="A23" s="25" t="s">
        <v>73</v>
      </c>
      <c r="B23" s="25" t="s">
        <v>57</v>
      </c>
      <c r="C23" s="25" t="s">
        <v>106</v>
      </c>
      <c r="D23" s="18">
        <v>1</v>
      </c>
      <c r="E23" s="18">
        <f>1-F23+G23+H23</f>
        <v>0.8</v>
      </c>
      <c r="F23" s="18">
        <v>0.2</v>
      </c>
      <c r="G23" s="18"/>
      <c r="H23" s="18"/>
      <c r="I23" s="25" t="s">
        <v>115</v>
      </c>
      <c r="J23" s="18" t="s">
        <v>0</v>
      </c>
      <c r="K23" s="18" t="s">
        <v>0</v>
      </c>
      <c r="L23" s="18"/>
      <c r="M23" s="18"/>
      <c r="N23" s="18"/>
      <c r="O23" s="25" t="s">
        <v>115</v>
      </c>
      <c r="P23" s="33" t="s">
        <v>116</v>
      </c>
      <c r="Q23" s="13"/>
    </row>
    <row r="24" spans="1:17" ht="15.75" customHeight="1" x14ac:dyDescent="0.35">
      <c r="A24" s="25" t="s">
        <v>73</v>
      </c>
      <c r="B24" s="25" t="s">
        <v>43</v>
      </c>
      <c r="C24" s="25" t="s">
        <v>37</v>
      </c>
      <c r="D24" s="18" t="s">
        <v>0</v>
      </c>
      <c r="E24" s="18" t="s">
        <v>0</v>
      </c>
      <c r="F24" s="18" t="s">
        <v>0</v>
      </c>
      <c r="G24" s="18" t="s">
        <v>0</v>
      </c>
      <c r="H24" s="18" t="s">
        <v>0</v>
      </c>
      <c r="I24" s="25" t="s">
        <v>33</v>
      </c>
      <c r="J24" s="18" t="s">
        <v>0</v>
      </c>
      <c r="K24" s="18" t="s">
        <v>0</v>
      </c>
      <c r="L24" s="18" t="s">
        <v>0</v>
      </c>
      <c r="M24" s="18" t="s">
        <v>0</v>
      </c>
      <c r="N24" s="18" t="s">
        <v>0</v>
      </c>
      <c r="O24" s="25" t="s">
        <v>33</v>
      </c>
      <c r="P24" s="25" t="s">
        <v>83</v>
      </c>
      <c r="Q24" s="29"/>
    </row>
    <row r="25" spans="1:17" ht="15.75" customHeight="1" x14ac:dyDescent="0.35">
      <c r="A25" s="25" t="s">
        <v>19</v>
      </c>
      <c r="B25" s="30" t="s">
        <v>54</v>
      </c>
      <c r="C25" s="30" t="s">
        <v>34</v>
      </c>
      <c r="D25" s="18">
        <v>0.69</v>
      </c>
      <c r="E25" s="18">
        <f t="shared" si="0"/>
        <v>0.69</v>
      </c>
      <c r="F25" s="19">
        <v>0.38</v>
      </c>
      <c r="G25" s="19">
        <v>0</v>
      </c>
      <c r="H25" s="19">
        <v>7.0000000000000007E-2</v>
      </c>
      <c r="I25" s="25" t="s">
        <v>35</v>
      </c>
      <c r="J25" s="18" t="s">
        <v>0</v>
      </c>
      <c r="K25" s="18" t="s">
        <v>0</v>
      </c>
      <c r="L25" s="18" t="s">
        <v>0</v>
      </c>
      <c r="M25" s="18" t="s">
        <v>0</v>
      </c>
      <c r="N25" s="18" t="s">
        <v>0</v>
      </c>
      <c r="O25" s="25" t="s">
        <v>0</v>
      </c>
      <c r="P25" s="33" t="s">
        <v>17</v>
      </c>
      <c r="Q25" s="25" t="s">
        <v>104</v>
      </c>
    </row>
    <row r="26" spans="1:17" ht="15.75" customHeight="1" x14ac:dyDescent="0.35">
      <c r="A26" s="25" t="s">
        <v>19</v>
      </c>
      <c r="B26" s="27" t="s">
        <v>54</v>
      </c>
      <c r="C26" s="27" t="s">
        <v>87</v>
      </c>
      <c r="D26" s="18">
        <v>0.86</v>
      </c>
      <c r="E26" s="18">
        <f>1-F26+G26</f>
        <v>0.86</v>
      </c>
      <c r="F26" s="20">
        <v>0.23</v>
      </c>
      <c r="G26" s="20">
        <v>0.09</v>
      </c>
      <c r="H26" s="21"/>
      <c r="I26" s="25" t="s">
        <v>23</v>
      </c>
      <c r="J26" s="18" t="s">
        <v>0</v>
      </c>
      <c r="K26" s="18" t="s">
        <v>0</v>
      </c>
      <c r="L26" s="18" t="s">
        <v>0</v>
      </c>
      <c r="M26" s="18" t="s">
        <v>0</v>
      </c>
      <c r="N26" s="18" t="s">
        <v>0</v>
      </c>
      <c r="O26" s="25" t="s">
        <v>0</v>
      </c>
      <c r="P26" s="33" t="s">
        <v>17</v>
      </c>
      <c r="Q26" s="13"/>
    </row>
    <row r="27" spans="1:17" ht="15.75" customHeight="1" x14ac:dyDescent="0.35">
      <c r="A27" s="25" t="s">
        <v>19</v>
      </c>
      <c r="B27" s="27" t="s">
        <v>54</v>
      </c>
      <c r="C27" s="27" t="s">
        <v>88</v>
      </c>
      <c r="D27" s="18">
        <v>1</v>
      </c>
      <c r="E27" s="18">
        <f t="shared" si="0"/>
        <v>1</v>
      </c>
      <c r="F27" s="20"/>
      <c r="G27" s="20"/>
      <c r="H27" s="21"/>
      <c r="I27" s="25" t="s">
        <v>81</v>
      </c>
      <c r="J27" s="17" t="s">
        <v>0</v>
      </c>
      <c r="K27" s="18" t="s">
        <v>0</v>
      </c>
      <c r="L27" s="18" t="s">
        <v>0</v>
      </c>
      <c r="M27" s="18" t="s">
        <v>0</v>
      </c>
      <c r="N27" s="18" t="s">
        <v>0</v>
      </c>
      <c r="O27" s="25" t="s">
        <v>0</v>
      </c>
      <c r="P27" s="33" t="s">
        <v>89</v>
      </c>
      <c r="Q27" s="13"/>
    </row>
    <row r="28" spans="1:17" ht="15.75" customHeight="1" x14ac:dyDescent="0.35">
      <c r="A28" s="25" t="s">
        <v>19</v>
      </c>
      <c r="B28" s="30" t="s">
        <v>54</v>
      </c>
      <c r="C28" s="30" t="s">
        <v>55</v>
      </c>
      <c r="D28" s="18">
        <v>0.8</v>
      </c>
      <c r="E28" s="18">
        <v>0.76</v>
      </c>
      <c r="F28" s="18">
        <v>0.24</v>
      </c>
      <c r="G28" s="18">
        <v>0</v>
      </c>
      <c r="H28" s="18" t="s">
        <v>0</v>
      </c>
      <c r="I28" s="25" t="s">
        <v>111</v>
      </c>
      <c r="J28" s="17" t="s">
        <v>0</v>
      </c>
      <c r="K28" s="18" t="s">
        <v>0</v>
      </c>
      <c r="L28" s="18" t="s">
        <v>0</v>
      </c>
      <c r="M28" s="18" t="s">
        <v>0</v>
      </c>
      <c r="N28" s="18" t="s">
        <v>0</v>
      </c>
      <c r="O28" s="25" t="s">
        <v>0</v>
      </c>
      <c r="P28" s="33" t="s">
        <v>17</v>
      </c>
      <c r="Q28" s="14"/>
    </row>
    <row r="29" spans="1:17" ht="15.75" customHeight="1" x14ac:dyDescent="0.35">
      <c r="A29" s="25" t="s">
        <v>19</v>
      </c>
      <c r="B29" s="27" t="s">
        <v>54</v>
      </c>
      <c r="C29" s="27" t="s">
        <v>100</v>
      </c>
      <c r="D29" s="18" t="s">
        <v>0</v>
      </c>
      <c r="E29" s="17" t="s">
        <v>0</v>
      </c>
      <c r="F29" s="17" t="s">
        <v>0</v>
      </c>
      <c r="G29" s="17" t="s">
        <v>0</v>
      </c>
      <c r="H29" s="17" t="s">
        <v>0</v>
      </c>
      <c r="I29" s="25" t="s">
        <v>60</v>
      </c>
      <c r="J29" s="18" t="s">
        <v>0</v>
      </c>
      <c r="K29" s="18" t="s">
        <v>0</v>
      </c>
      <c r="L29" s="18" t="s">
        <v>0</v>
      </c>
      <c r="M29" s="18" t="s">
        <v>0</v>
      </c>
      <c r="N29" s="18" t="s">
        <v>0</v>
      </c>
      <c r="O29" s="25" t="s">
        <v>60</v>
      </c>
      <c r="P29" s="33" t="s">
        <v>82</v>
      </c>
      <c r="Q29" s="13"/>
    </row>
    <row r="30" spans="1:17" s="5" customFormat="1" ht="15.75" customHeight="1" x14ac:dyDescent="0.35">
      <c r="A30" s="25" t="s">
        <v>19</v>
      </c>
      <c r="B30" s="27" t="s">
        <v>77</v>
      </c>
      <c r="C30" s="27" t="s">
        <v>36</v>
      </c>
      <c r="D30" s="18">
        <v>1</v>
      </c>
      <c r="E30" s="17">
        <f t="shared" ref="E30" si="2">1-F30+G30+H30</f>
        <v>1</v>
      </c>
      <c r="F30" s="17"/>
      <c r="G30" s="17"/>
      <c r="H30" s="17"/>
      <c r="I30" s="27" t="s">
        <v>81</v>
      </c>
      <c r="J30" s="17">
        <v>1</v>
      </c>
      <c r="K30" s="18">
        <f>1-L30+M30+N30</f>
        <v>1</v>
      </c>
      <c r="L30" s="18"/>
      <c r="M30" s="18"/>
      <c r="N30" s="18"/>
      <c r="O30" s="27" t="s">
        <v>81</v>
      </c>
      <c r="P30" s="27" t="s">
        <v>65</v>
      </c>
      <c r="Q30" s="10"/>
    </row>
    <row r="31" spans="1:17" ht="15.75" customHeight="1" x14ac:dyDescent="0.35">
      <c r="A31" s="25" t="s">
        <v>19</v>
      </c>
      <c r="B31" s="27" t="s">
        <v>58</v>
      </c>
      <c r="C31" s="27" t="s">
        <v>36</v>
      </c>
      <c r="D31" s="18">
        <v>1</v>
      </c>
      <c r="E31" s="17">
        <v>1</v>
      </c>
      <c r="F31" s="17"/>
      <c r="G31" s="17"/>
      <c r="H31" s="17"/>
      <c r="I31" s="27" t="s">
        <v>81</v>
      </c>
      <c r="J31" s="17">
        <v>1</v>
      </c>
      <c r="K31" s="18">
        <v>1</v>
      </c>
      <c r="L31" s="18"/>
      <c r="M31" s="18"/>
      <c r="N31" s="18"/>
      <c r="O31" s="27" t="s">
        <v>81</v>
      </c>
      <c r="P31" s="27" t="s">
        <v>65</v>
      </c>
      <c r="Q31" s="10"/>
    </row>
    <row r="32" spans="1:17" ht="15.75" customHeight="1" x14ac:dyDescent="0.35">
      <c r="A32" s="25" t="s">
        <v>19</v>
      </c>
      <c r="B32" s="27" t="s">
        <v>31</v>
      </c>
      <c r="C32" s="27" t="s">
        <v>36</v>
      </c>
      <c r="D32" s="18" t="s">
        <v>0</v>
      </c>
      <c r="E32" s="17" t="s">
        <v>0</v>
      </c>
      <c r="F32" s="17" t="s">
        <v>0</v>
      </c>
      <c r="G32" s="17" t="s">
        <v>0</v>
      </c>
      <c r="H32" s="17" t="s">
        <v>0</v>
      </c>
      <c r="I32" s="27" t="s">
        <v>60</v>
      </c>
      <c r="J32" s="17" t="s">
        <v>0</v>
      </c>
      <c r="K32" s="18" t="s">
        <v>0</v>
      </c>
      <c r="L32" s="18" t="s">
        <v>0</v>
      </c>
      <c r="M32" s="18" t="s">
        <v>0</v>
      </c>
      <c r="N32" s="18" t="s">
        <v>0</v>
      </c>
      <c r="O32" s="27" t="s">
        <v>60</v>
      </c>
      <c r="P32" s="27" t="s">
        <v>32</v>
      </c>
      <c r="Q32" s="10"/>
    </row>
    <row r="33" spans="1:17" ht="15.75" customHeight="1" x14ac:dyDescent="0.35">
      <c r="A33" s="25" t="s">
        <v>19</v>
      </c>
      <c r="B33" s="25" t="s">
        <v>4</v>
      </c>
      <c r="C33" s="25" t="s">
        <v>13</v>
      </c>
      <c r="D33" s="18">
        <v>0.52</v>
      </c>
      <c r="E33" s="17">
        <f t="shared" ref="E33:E52" si="3">1-F33+G33+H33</f>
        <v>0.71</v>
      </c>
      <c r="F33" s="17">
        <v>0.28999999999999998</v>
      </c>
      <c r="G33" s="17">
        <v>0</v>
      </c>
      <c r="H33" s="17"/>
      <c r="I33" s="25" t="s">
        <v>99</v>
      </c>
      <c r="J33" s="17" t="s">
        <v>0</v>
      </c>
      <c r="K33" s="18" t="s">
        <v>0</v>
      </c>
      <c r="L33" s="18" t="s">
        <v>0</v>
      </c>
      <c r="M33" s="18" t="s">
        <v>0</v>
      </c>
      <c r="N33" s="18" t="s">
        <v>0</v>
      </c>
      <c r="O33" s="25" t="s">
        <v>0</v>
      </c>
      <c r="P33" s="33" t="s">
        <v>17</v>
      </c>
      <c r="Q33" s="13"/>
    </row>
    <row r="34" spans="1:17" ht="15.75" customHeight="1" x14ac:dyDescent="0.35">
      <c r="A34" s="25" t="s">
        <v>19</v>
      </c>
      <c r="B34" s="25" t="s">
        <v>4</v>
      </c>
      <c r="C34" s="25" t="s">
        <v>14</v>
      </c>
      <c r="D34" s="18">
        <v>0.62</v>
      </c>
      <c r="E34" s="17">
        <f t="shared" si="3"/>
        <v>0.64</v>
      </c>
      <c r="F34" s="17">
        <v>0.36</v>
      </c>
      <c r="G34" s="17">
        <v>0</v>
      </c>
      <c r="H34" s="17"/>
      <c r="I34" s="25" t="s">
        <v>99</v>
      </c>
      <c r="J34" s="18" t="s">
        <v>0</v>
      </c>
      <c r="K34" s="18" t="s">
        <v>0</v>
      </c>
      <c r="L34" s="18" t="s">
        <v>0</v>
      </c>
      <c r="M34" s="18" t="s">
        <v>0</v>
      </c>
      <c r="N34" s="18" t="s">
        <v>0</v>
      </c>
      <c r="O34" s="25" t="s">
        <v>0</v>
      </c>
      <c r="P34" s="33" t="s">
        <v>17</v>
      </c>
      <c r="Q34" s="13"/>
    </row>
    <row r="35" spans="1:17" ht="15.75" customHeight="1" x14ac:dyDescent="0.35">
      <c r="A35" s="25" t="s">
        <v>19</v>
      </c>
      <c r="B35" s="25" t="s">
        <v>1</v>
      </c>
      <c r="C35" s="25" t="s">
        <v>79</v>
      </c>
      <c r="D35" s="18">
        <v>0.60099999999999998</v>
      </c>
      <c r="E35" s="18">
        <f t="shared" si="3"/>
        <v>0.60099999999999998</v>
      </c>
      <c r="F35" s="17">
        <v>0.62</v>
      </c>
      <c r="G35" s="18">
        <v>1E-3</v>
      </c>
      <c r="H35" s="17">
        <v>0.22</v>
      </c>
      <c r="I35" s="25" t="s">
        <v>18</v>
      </c>
      <c r="J35" s="18" t="s">
        <v>0</v>
      </c>
      <c r="K35" s="18" t="s">
        <v>0</v>
      </c>
      <c r="L35" s="18" t="s">
        <v>0</v>
      </c>
      <c r="M35" s="18" t="s">
        <v>0</v>
      </c>
      <c r="N35" s="18" t="s">
        <v>0</v>
      </c>
      <c r="O35" s="25" t="s">
        <v>0</v>
      </c>
      <c r="P35" s="25" t="s">
        <v>17</v>
      </c>
      <c r="Q35" s="29"/>
    </row>
    <row r="36" spans="1:17" ht="15.75" customHeight="1" x14ac:dyDescent="0.35">
      <c r="A36" s="25" t="s">
        <v>19</v>
      </c>
      <c r="B36" s="25" t="s">
        <v>1</v>
      </c>
      <c r="C36" s="25" t="s">
        <v>44</v>
      </c>
      <c r="D36" s="18">
        <v>0.64100000000000001</v>
      </c>
      <c r="E36" s="18">
        <f t="shared" si="3"/>
        <v>0.64100000000000001</v>
      </c>
      <c r="F36" s="17">
        <v>0.57999999999999996</v>
      </c>
      <c r="G36" s="18">
        <v>1E-3</v>
      </c>
      <c r="H36" s="17">
        <v>0.22</v>
      </c>
      <c r="I36" s="25" t="s">
        <v>18</v>
      </c>
      <c r="J36" s="18" t="s">
        <v>0</v>
      </c>
      <c r="K36" s="18" t="s">
        <v>0</v>
      </c>
      <c r="L36" s="18" t="s">
        <v>0</v>
      </c>
      <c r="M36" s="18" t="s">
        <v>0</v>
      </c>
      <c r="N36" s="18" t="s">
        <v>0</v>
      </c>
      <c r="O36" s="25" t="s">
        <v>0</v>
      </c>
      <c r="P36" s="25" t="s">
        <v>17</v>
      </c>
      <c r="Q36" s="29"/>
    </row>
    <row r="37" spans="1:17" ht="15.75" customHeight="1" x14ac:dyDescent="0.35">
      <c r="A37" s="25" t="s">
        <v>19</v>
      </c>
      <c r="B37" s="25" t="s">
        <v>1</v>
      </c>
      <c r="C37" s="25" t="s">
        <v>80</v>
      </c>
      <c r="D37" s="18">
        <v>0.63100000000000001</v>
      </c>
      <c r="E37" s="18">
        <f t="shared" si="3"/>
        <v>0.63100000000000001</v>
      </c>
      <c r="F37" s="17">
        <v>0.59</v>
      </c>
      <c r="G37" s="18">
        <v>1E-3</v>
      </c>
      <c r="H37" s="17">
        <v>0.22</v>
      </c>
      <c r="I37" s="25" t="s">
        <v>18</v>
      </c>
      <c r="J37" s="18" t="s">
        <v>0</v>
      </c>
      <c r="K37" s="18" t="s">
        <v>0</v>
      </c>
      <c r="L37" s="18" t="s">
        <v>0</v>
      </c>
      <c r="M37" s="18" t="s">
        <v>0</v>
      </c>
      <c r="N37" s="18" t="s">
        <v>0</v>
      </c>
      <c r="O37" s="25" t="s">
        <v>0</v>
      </c>
      <c r="P37" s="25" t="s">
        <v>17</v>
      </c>
      <c r="Q37" s="29"/>
    </row>
    <row r="38" spans="1:17" ht="15.75" customHeight="1" x14ac:dyDescent="0.35">
      <c r="A38" s="25" t="s">
        <v>19</v>
      </c>
      <c r="B38" s="25" t="s">
        <v>1</v>
      </c>
      <c r="C38" s="25" t="s">
        <v>45</v>
      </c>
      <c r="D38" s="18">
        <v>0.76100000000000001</v>
      </c>
      <c r="E38" s="18">
        <f t="shared" si="3"/>
        <v>0.76100000000000001</v>
      </c>
      <c r="F38" s="17">
        <v>0.46</v>
      </c>
      <c r="G38" s="18">
        <v>1E-3</v>
      </c>
      <c r="H38" s="17">
        <v>0.22</v>
      </c>
      <c r="I38" s="25" t="s">
        <v>18</v>
      </c>
      <c r="J38" s="18" t="s">
        <v>0</v>
      </c>
      <c r="K38" s="18" t="s">
        <v>0</v>
      </c>
      <c r="L38" s="18" t="s">
        <v>0</v>
      </c>
      <c r="M38" s="18" t="s">
        <v>0</v>
      </c>
      <c r="N38" s="18" t="s">
        <v>0</v>
      </c>
      <c r="O38" s="25" t="s">
        <v>0</v>
      </c>
      <c r="P38" s="25" t="s">
        <v>17</v>
      </c>
      <c r="Q38" s="29"/>
    </row>
    <row r="39" spans="1:17" ht="15.75" customHeight="1" x14ac:dyDescent="0.35">
      <c r="A39" s="25" t="s">
        <v>19</v>
      </c>
      <c r="B39" s="25" t="s">
        <v>1</v>
      </c>
      <c r="C39" s="25" t="s">
        <v>2</v>
      </c>
      <c r="D39" s="18">
        <v>0.76100000000000001</v>
      </c>
      <c r="E39" s="18">
        <f t="shared" si="3"/>
        <v>0.76100000000000001</v>
      </c>
      <c r="F39" s="17">
        <v>0.46</v>
      </c>
      <c r="G39" s="18">
        <v>1E-3</v>
      </c>
      <c r="H39" s="17">
        <v>0.22</v>
      </c>
      <c r="I39" s="25" t="s">
        <v>18</v>
      </c>
      <c r="J39" s="18" t="s">
        <v>0</v>
      </c>
      <c r="K39" s="18" t="s">
        <v>0</v>
      </c>
      <c r="L39" s="18" t="s">
        <v>0</v>
      </c>
      <c r="M39" s="18" t="s">
        <v>0</v>
      </c>
      <c r="N39" s="18" t="s">
        <v>0</v>
      </c>
      <c r="O39" s="25" t="s">
        <v>0</v>
      </c>
      <c r="P39" s="25" t="s">
        <v>17</v>
      </c>
      <c r="Q39" s="29"/>
    </row>
    <row r="40" spans="1:17" ht="15.75" customHeight="1" x14ac:dyDescent="0.35">
      <c r="A40" s="25" t="s">
        <v>19</v>
      </c>
      <c r="B40" s="25" t="s">
        <v>38</v>
      </c>
      <c r="C40" s="25" t="s">
        <v>39</v>
      </c>
      <c r="D40" s="18">
        <v>0.77339999999999998</v>
      </c>
      <c r="E40" s="17">
        <f t="shared" si="3"/>
        <v>0.96</v>
      </c>
      <c r="F40" s="17">
        <v>0.04</v>
      </c>
      <c r="G40" s="17">
        <v>0</v>
      </c>
      <c r="H40" s="17"/>
      <c r="I40" s="25" t="s">
        <v>99</v>
      </c>
      <c r="J40" s="18" t="s">
        <v>0</v>
      </c>
      <c r="K40" s="18" t="s">
        <v>0</v>
      </c>
      <c r="L40" s="18" t="s">
        <v>0</v>
      </c>
      <c r="M40" s="18" t="s">
        <v>0</v>
      </c>
      <c r="N40" s="28" t="s">
        <v>0</v>
      </c>
      <c r="O40" s="25" t="s">
        <v>0</v>
      </c>
      <c r="P40" s="35" t="s">
        <v>112</v>
      </c>
      <c r="Q40" s="31"/>
    </row>
    <row r="41" spans="1:17" ht="15.75" customHeight="1" x14ac:dyDescent="0.35">
      <c r="A41" s="25" t="s">
        <v>19</v>
      </c>
      <c r="B41" s="25" t="s">
        <v>38</v>
      </c>
      <c r="C41" s="25" t="s">
        <v>40</v>
      </c>
      <c r="D41" s="18">
        <v>0.79400000000000004</v>
      </c>
      <c r="E41" s="17">
        <f t="shared" si="3"/>
        <v>0.79400000000000004</v>
      </c>
      <c r="F41" s="17">
        <v>0.21</v>
      </c>
      <c r="G41" s="17">
        <v>4.0000000000000001E-3</v>
      </c>
      <c r="H41" s="17"/>
      <c r="I41" s="25" t="s">
        <v>35</v>
      </c>
      <c r="J41" s="18">
        <v>1</v>
      </c>
      <c r="K41" s="18">
        <f>1-L41+M41+N41</f>
        <v>1</v>
      </c>
      <c r="L41" s="18">
        <v>0</v>
      </c>
      <c r="M41" s="19">
        <v>0</v>
      </c>
      <c r="N41" s="28"/>
      <c r="O41" s="25" t="s">
        <v>35</v>
      </c>
      <c r="P41" s="25" t="s">
        <v>17</v>
      </c>
      <c r="Q41" s="29"/>
    </row>
    <row r="42" spans="1:17" ht="15.75" customHeight="1" x14ac:dyDescent="0.35">
      <c r="A42" s="25" t="s">
        <v>19</v>
      </c>
      <c r="B42" s="25" t="s">
        <v>38</v>
      </c>
      <c r="C42" s="25" t="s">
        <v>101</v>
      </c>
      <c r="D42" s="18" t="s">
        <v>0</v>
      </c>
      <c r="E42" s="17" t="s">
        <v>0</v>
      </c>
      <c r="F42" s="17" t="s">
        <v>0</v>
      </c>
      <c r="G42" s="17" t="s">
        <v>0</v>
      </c>
      <c r="H42" s="17" t="s">
        <v>0</v>
      </c>
      <c r="I42" s="25" t="s">
        <v>60</v>
      </c>
      <c r="J42" s="18" t="s">
        <v>0</v>
      </c>
      <c r="K42" s="18" t="s">
        <v>0</v>
      </c>
      <c r="L42" s="18" t="s">
        <v>0</v>
      </c>
      <c r="M42" s="18" t="s">
        <v>0</v>
      </c>
      <c r="N42" s="18" t="s">
        <v>0</v>
      </c>
      <c r="O42" s="36" t="s">
        <v>60</v>
      </c>
      <c r="P42" s="34" t="s">
        <v>82</v>
      </c>
      <c r="Q42" s="14"/>
    </row>
    <row r="43" spans="1:17" ht="15.75" customHeight="1" x14ac:dyDescent="0.35">
      <c r="A43" s="25" t="s">
        <v>19</v>
      </c>
      <c r="B43" s="25" t="s">
        <v>38</v>
      </c>
      <c r="C43" s="25" t="s">
        <v>41</v>
      </c>
      <c r="D43" s="18">
        <v>1.004</v>
      </c>
      <c r="E43" s="17">
        <f t="shared" si="3"/>
        <v>1.004</v>
      </c>
      <c r="F43" s="17">
        <v>0</v>
      </c>
      <c r="G43" s="17">
        <v>4.0000000000000001E-3</v>
      </c>
      <c r="H43" s="17"/>
      <c r="I43" s="25" t="s">
        <v>90</v>
      </c>
      <c r="J43" s="18">
        <v>1</v>
      </c>
      <c r="K43" s="18">
        <f>1-L43+M43+N43</f>
        <v>1</v>
      </c>
      <c r="L43" s="18">
        <v>0</v>
      </c>
      <c r="M43" s="19">
        <v>0</v>
      </c>
      <c r="N43" s="28"/>
      <c r="O43" s="25" t="s">
        <v>90</v>
      </c>
      <c r="P43" s="33" t="s">
        <v>92</v>
      </c>
      <c r="Q43" s="13"/>
    </row>
    <row r="44" spans="1:17" ht="15.75" customHeight="1" x14ac:dyDescent="0.35">
      <c r="A44" s="25" t="s">
        <v>19</v>
      </c>
      <c r="B44" s="25" t="s">
        <v>38</v>
      </c>
      <c r="C44" s="25" t="s">
        <v>42</v>
      </c>
      <c r="D44" s="18">
        <v>1.004</v>
      </c>
      <c r="E44" s="17">
        <f t="shared" si="3"/>
        <v>1.004</v>
      </c>
      <c r="F44" s="17">
        <v>0</v>
      </c>
      <c r="G44" s="17">
        <v>4.0000000000000001E-3</v>
      </c>
      <c r="H44" s="17"/>
      <c r="I44" s="25" t="s">
        <v>91</v>
      </c>
      <c r="J44" s="18">
        <v>1</v>
      </c>
      <c r="K44" s="18">
        <f>1-L44+M44+N44</f>
        <v>1</v>
      </c>
      <c r="L44" s="18">
        <v>0</v>
      </c>
      <c r="M44" s="19">
        <v>0</v>
      </c>
      <c r="N44" s="28"/>
      <c r="O44" s="25" t="s">
        <v>91</v>
      </c>
      <c r="P44" s="33" t="s">
        <v>92</v>
      </c>
      <c r="Q44" s="13"/>
    </row>
    <row r="45" spans="1:17" ht="15.75" customHeight="1" x14ac:dyDescent="0.35">
      <c r="A45" s="25" t="s">
        <v>19</v>
      </c>
      <c r="B45" s="25" t="s">
        <v>38</v>
      </c>
      <c r="C45" s="25" t="s">
        <v>50</v>
      </c>
      <c r="D45" s="18">
        <v>0.79400000000000004</v>
      </c>
      <c r="E45" s="17">
        <f t="shared" si="3"/>
        <v>0.79400000000000004</v>
      </c>
      <c r="F45" s="17">
        <v>0.21</v>
      </c>
      <c r="G45" s="17">
        <v>4.0000000000000001E-3</v>
      </c>
      <c r="H45" s="17"/>
      <c r="I45" s="25" t="s">
        <v>67</v>
      </c>
      <c r="J45" s="18">
        <v>1</v>
      </c>
      <c r="K45" s="18">
        <v>1</v>
      </c>
      <c r="L45" s="18" t="s">
        <v>0</v>
      </c>
      <c r="M45" s="18" t="s">
        <v>0</v>
      </c>
      <c r="N45" s="18"/>
      <c r="O45" s="25" t="s">
        <v>67</v>
      </c>
      <c r="P45" s="34" t="s">
        <v>66</v>
      </c>
      <c r="Q45" s="14"/>
    </row>
    <row r="46" spans="1:17" ht="15.75" customHeight="1" x14ac:dyDescent="0.35">
      <c r="A46" s="25" t="s">
        <v>19</v>
      </c>
      <c r="B46" s="25" t="s">
        <v>38</v>
      </c>
      <c r="C46" s="25" t="s">
        <v>49</v>
      </c>
      <c r="D46" s="18">
        <v>0.79400000000000004</v>
      </c>
      <c r="E46" s="17">
        <f t="shared" si="3"/>
        <v>0.98</v>
      </c>
      <c r="F46" s="17">
        <v>0.02</v>
      </c>
      <c r="G46" s="17">
        <v>0</v>
      </c>
      <c r="H46" s="17"/>
      <c r="I46" s="25" t="s">
        <v>99</v>
      </c>
      <c r="J46" s="18" t="s">
        <v>0</v>
      </c>
      <c r="K46" s="18" t="s">
        <v>0</v>
      </c>
      <c r="L46" s="18" t="s">
        <v>0</v>
      </c>
      <c r="M46" s="18" t="s">
        <v>0</v>
      </c>
      <c r="N46" s="18" t="s">
        <v>0</v>
      </c>
      <c r="O46" s="25" t="s">
        <v>0</v>
      </c>
      <c r="P46" s="34" t="s">
        <v>66</v>
      </c>
      <c r="Q46" s="14"/>
    </row>
    <row r="47" spans="1:17" ht="15.75" customHeight="1" x14ac:dyDescent="0.35">
      <c r="A47" s="25" t="s">
        <v>19</v>
      </c>
      <c r="B47" s="25" t="s">
        <v>38</v>
      </c>
      <c r="C47" s="36" t="s">
        <v>56</v>
      </c>
      <c r="D47" s="18">
        <v>0.77339999999999998</v>
      </c>
      <c r="E47" s="17">
        <f t="shared" si="3"/>
        <v>0.77339999999999998</v>
      </c>
      <c r="F47" s="17">
        <f>1-0.768</f>
        <v>0.23199999999999998</v>
      </c>
      <c r="G47" s="17">
        <v>5.4000000000000003E-3</v>
      </c>
      <c r="H47" s="17"/>
      <c r="I47" s="25" t="s">
        <v>70</v>
      </c>
      <c r="J47" s="18" t="s">
        <v>0</v>
      </c>
      <c r="K47" s="18" t="s">
        <v>0</v>
      </c>
      <c r="L47" s="18" t="s">
        <v>0</v>
      </c>
      <c r="M47" s="18" t="s">
        <v>0</v>
      </c>
      <c r="N47" s="28" t="s">
        <v>0</v>
      </c>
      <c r="O47" s="36" t="s">
        <v>0</v>
      </c>
      <c r="P47" s="25" t="s">
        <v>61</v>
      </c>
      <c r="Q47" s="29"/>
    </row>
    <row r="48" spans="1:17" ht="15.75" customHeight="1" x14ac:dyDescent="0.35">
      <c r="A48" s="25" t="s">
        <v>19</v>
      </c>
      <c r="B48" s="25" t="s">
        <v>78</v>
      </c>
      <c r="C48" s="36" t="s">
        <v>84</v>
      </c>
      <c r="D48" s="18">
        <v>0.84000000000000008</v>
      </c>
      <c r="E48" s="17">
        <f t="shared" si="3"/>
        <v>0.84000000000000008</v>
      </c>
      <c r="F48" s="18">
        <v>0.2</v>
      </c>
      <c r="G48" s="28">
        <v>0.04</v>
      </c>
      <c r="H48" s="9"/>
      <c r="I48" s="36" t="s">
        <v>85</v>
      </c>
      <c r="J48" s="18" t="s">
        <v>0</v>
      </c>
      <c r="K48" s="28" t="s">
        <v>0</v>
      </c>
      <c r="L48" s="28"/>
      <c r="M48" s="28"/>
      <c r="N48" s="28"/>
      <c r="O48" s="36" t="s">
        <v>0</v>
      </c>
      <c r="P48" s="25" t="s">
        <v>86</v>
      </c>
      <c r="Q48" s="29"/>
    </row>
    <row r="49" spans="1:17" ht="15.75" customHeight="1" x14ac:dyDescent="0.35">
      <c r="A49" s="25" t="s">
        <v>19</v>
      </c>
      <c r="B49" s="25" t="s">
        <v>78</v>
      </c>
      <c r="C49" s="36" t="s">
        <v>6</v>
      </c>
      <c r="D49" s="18">
        <v>1</v>
      </c>
      <c r="E49" s="17">
        <f t="shared" si="3"/>
        <v>1</v>
      </c>
      <c r="F49" s="18">
        <v>0</v>
      </c>
      <c r="G49" s="28">
        <v>0</v>
      </c>
      <c r="H49" s="9"/>
      <c r="I49" s="36" t="s">
        <v>60</v>
      </c>
      <c r="J49" s="18">
        <v>1</v>
      </c>
      <c r="K49" s="18">
        <v>1</v>
      </c>
      <c r="L49" s="28">
        <v>0</v>
      </c>
      <c r="M49" s="28">
        <v>0</v>
      </c>
      <c r="N49" s="9"/>
      <c r="O49" s="36" t="s">
        <v>60</v>
      </c>
      <c r="P49" s="36" t="s">
        <v>68</v>
      </c>
      <c r="Q49" s="11"/>
    </row>
    <row r="50" spans="1:17" ht="15.75" customHeight="1" x14ac:dyDescent="0.35">
      <c r="A50" s="25" t="s">
        <v>19</v>
      </c>
      <c r="B50" s="25" t="s">
        <v>78</v>
      </c>
      <c r="C50" s="36" t="s">
        <v>62</v>
      </c>
      <c r="D50" s="18">
        <v>1</v>
      </c>
      <c r="E50" s="17">
        <f t="shared" si="3"/>
        <v>1</v>
      </c>
      <c r="F50" s="18">
        <v>0</v>
      </c>
      <c r="G50" s="28">
        <v>0</v>
      </c>
      <c r="H50" s="9"/>
      <c r="I50" s="36" t="s">
        <v>60</v>
      </c>
      <c r="J50" s="18">
        <v>1</v>
      </c>
      <c r="K50" s="18">
        <v>1</v>
      </c>
      <c r="L50" s="28">
        <v>0</v>
      </c>
      <c r="M50" s="28">
        <v>0</v>
      </c>
      <c r="N50" s="9"/>
      <c r="O50" s="36" t="s">
        <v>60</v>
      </c>
      <c r="P50" s="36" t="s">
        <v>68</v>
      </c>
      <c r="Q50" s="11"/>
    </row>
    <row r="51" spans="1:17" ht="15.75" customHeight="1" x14ac:dyDescent="0.35">
      <c r="A51" s="25" t="s">
        <v>19</v>
      </c>
      <c r="B51" s="25" t="s">
        <v>78</v>
      </c>
      <c r="C51" s="36" t="s">
        <v>63</v>
      </c>
      <c r="D51" s="18">
        <v>1</v>
      </c>
      <c r="E51" s="17">
        <f t="shared" si="3"/>
        <v>1</v>
      </c>
      <c r="F51" s="18">
        <v>0</v>
      </c>
      <c r="G51" s="28">
        <v>0</v>
      </c>
      <c r="H51" s="9"/>
      <c r="I51" s="36" t="s">
        <v>60</v>
      </c>
      <c r="J51" s="18">
        <v>1</v>
      </c>
      <c r="K51" s="18">
        <v>1</v>
      </c>
      <c r="L51" s="28">
        <v>0</v>
      </c>
      <c r="M51" s="28">
        <v>0</v>
      </c>
      <c r="N51" s="9"/>
      <c r="O51" s="36" t="s">
        <v>60</v>
      </c>
      <c r="P51" s="36" t="s">
        <v>68</v>
      </c>
      <c r="Q51" s="11"/>
    </row>
    <row r="52" spans="1:17" ht="15.75" customHeight="1" x14ac:dyDescent="0.35">
      <c r="A52" s="25" t="s">
        <v>19</v>
      </c>
      <c r="B52" s="25" t="s">
        <v>78</v>
      </c>
      <c r="C52" s="36" t="s">
        <v>15</v>
      </c>
      <c r="D52" s="18">
        <v>1</v>
      </c>
      <c r="E52" s="17">
        <f t="shared" si="3"/>
        <v>1</v>
      </c>
      <c r="F52" s="18">
        <v>0</v>
      </c>
      <c r="G52" s="18">
        <v>0</v>
      </c>
      <c r="H52" s="9"/>
      <c r="I52" s="36" t="s">
        <v>60</v>
      </c>
      <c r="J52" s="18">
        <v>1</v>
      </c>
      <c r="K52" s="18">
        <v>1</v>
      </c>
      <c r="L52" s="18">
        <v>0</v>
      </c>
      <c r="M52" s="18">
        <v>0</v>
      </c>
      <c r="N52" s="9"/>
      <c r="O52" s="36" t="s">
        <v>60</v>
      </c>
      <c r="P52" s="36" t="s">
        <v>68</v>
      </c>
      <c r="Q52" s="11"/>
    </row>
    <row r="53" spans="1:17" ht="15.75" customHeight="1" x14ac:dyDescent="0.35">
      <c r="A53" s="25" t="s">
        <v>19</v>
      </c>
      <c r="B53" s="25" t="s">
        <v>71</v>
      </c>
      <c r="C53" s="36" t="s">
        <v>64</v>
      </c>
      <c r="D53" s="18" t="s">
        <v>0</v>
      </c>
      <c r="E53" s="22"/>
      <c r="F53" s="23"/>
      <c r="G53" s="23"/>
      <c r="H53" s="28">
        <v>1.0309999999999999</v>
      </c>
      <c r="I53" s="36" t="s">
        <v>69</v>
      </c>
      <c r="J53" s="18" t="s">
        <v>0</v>
      </c>
      <c r="K53" s="18"/>
      <c r="L53" s="18"/>
      <c r="M53" s="18"/>
      <c r="N53" s="28">
        <v>1.044</v>
      </c>
      <c r="O53" s="36" t="s">
        <v>69</v>
      </c>
      <c r="P53" s="36" t="s">
        <v>17</v>
      </c>
      <c r="Q53" s="11"/>
    </row>
    <row r="54" spans="1:17" ht="15.75" customHeight="1" x14ac:dyDescent="0.35">
      <c r="J54" s="36"/>
    </row>
  </sheetData>
  <autoFilter ref="A5:P53" xr:uid="{00000000-0009-0000-0000-000000000000}"/>
  <mergeCells count="2">
    <mergeCell ref="E4:I4"/>
    <mergeCell ref="K4:O4"/>
  </mergeCells>
  <pageMargins left="0.7" right="0.7" top="0.75" bottom="0.75" header="0.3" footer="0.3"/>
  <pageSetup scale="47" orientation="landscape" r:id="rId1"/>
  <ignoredErrors>
    <ignoredError sqref="E26"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AIC 2020 NTGR Recommendations</vt:lpstr>
      <vt:lpstr>'AIC 2020 NTGR Recommendations'!Print_Area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Celia Johnson</cp:lastModifiedBy>
  <cp:lastPrinted>2017-02-03T19:43:43Z</cp:lastPrinted>
  <dcterms:created xsi:type="dcterms:W3CDTF">2013-09-03T15:10:09Z</dcterms:created>
  <dcterms:modified xsi:type="dcterms:W3CDTF">2019-10-01T20:42:52Z</dcterms:modified>
</cp:coreProperties>
</file>