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https://d.docs.live.net/97314b2b1000012c/Desktop/Docs for New Website/"/>
    </mc:Choice>
  </mc:AlternateContent>
  <xr:revisionPtr revIDLastSave="0" documentId="8_{277BDE57-109E-4438-B69A-641825F0CCDD}" xr6:coauthVersionLast="45" xr6:coauthVersionMax="45" xr10:uidLastSave="{00000000-0000-0000-0000-000000000000}"/>
  <bookViews>
    <workbookView xWindow="-110" yWindow="-110" windowWidth="19420" windowHeight="10420" xr2:uid="{863B3767-411E-41D5-A376-F7E8720EAD22}"/>
  </bookViews>
  <sheets>
    <sheet name="Nicor Gas GPY4 Verified EEP" sheetId="4" r:id="rId1"/>
    <sheet name="Nicor Gas GPY5 Verified EEP" sheetId="5" r:id="rId2"/>
    <sheet name="Nicor Gas GPY6 Verified EEP" sheetId="6" r:id="rId3"/>
    <sheet name="Nicor Gas GPY4-6 Verified EEP" sheetId="9" r:id="rId4"/>
    <sheet name="Nicor Gas GPY6 Verified DCEO"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7" i="9" l="1"/>
  <c r="C28" i="9" s="1"/>
  <c r="B35" i="9"/>
  <c r="B37" i="9" l="1"/>
  <c r="B28" i="9" l="1"/>
  <c r="E37" i="9"/>
  <c r="C29" i="9" l="1"/>
  <c r="B29" i="9" l="1"/>
</calcChain>
</file>

<file path=xl/sharedStrings.xml><?xml version="1.0" encoding="utf-8"?>
<sst xmlns="http://schemas.openxmlformats.org/spreadsheetml/2006/main" count="317" uniqueCount="86">
  <si>
    <t>Programs</t>
  </si>
  <si>
    <t>Realization Rate</t>
  </si>
  <si>
    <t>Verified Gross</t>
  </si>
  <si>
    <t>Deemed / Used</t>
  </si>
  <si>
    <t>Verified Net</t>
  </si>
  <si>
    <t>Actual Costs</t>
  </si>
  <si>
    <t>Participation</t>
  </si>
  <si>
    <t>Weighted Average Measure Life</t>
  </si>
  <si>
    <t>Energy Savings (Verified Gross / Ex Ante Gross)</t>
  </si>
  <si>
    <t>First Year Annual Energy Savings</t>
  </si>
  <si>
    <t>Lifetime Savings</t>
  </si>
  <si>
    <t>Net-to-Gross Ratio</t>
  </si>
  <si>
    <t>First Year Annual Savings</t>
  </si>
  <si>
    <t>First Year Cost per First Year Annual Savings</t>
  </si>
  <si>
    <t>First Year Cost per Lifetime Savings</t>
  </si>
  <si>
    <t>Utility Program Costs</t>
  </si>
  <si>
    <t># Units</t>
  </si>
  <si>
    <t>Units Definition</t>
  </si>
  <si>
    <t>Years</t>
  </si>
  <si>
    <t>%</t>
  </si>
  <si>
    <t>Therms</t>
  </si>
  <si>
    <t>$/Therms</t>
  </si>
  <si>
    <t>$</t>
  </si>
  <si>
    <t xml:space="preserve">HEER Program </t>
  </si>
  <si>
    <t>Projects</t>
  </si>
  <si>
    <t>HES Program</t>
  </si>
  <si>
    <t>Homes</t>
  </si>
  <si>
    <t>Kits Distributed</t>
  </si>
  <si>
    <t>MF Behavioral</t>
  </si>
  <si>
    <t>Washing Machines</t>
  </si>
  <si>
    <t>MF Program</t>
  </si>
  <si>
    <t>BEER Program</t>
  </si>
  <si>
    <t>Business Custom</t>
  </si>
  <si>
    <t>Coordinated RCx</t>
  </si>
  <si>
    <t>Strategic Energy Management</t>
  </si>
  <si>
    <t>Small Business</t>
  </si>
  <si>
    <t>Former DCEO Portfolio - GPY6 Bridge Period</t>
  </si>
  <si>
    <t>Project</t>
  </si>
  <si>
    <t>Public Sector (PS) Standard</t>
  </si>
  <si>
    <t>PS Boiler Systems Efficiency</t>
  </si>
  <si>
    <t>PS Custom</t>
  </si>
  <si>
    <t>Former DCEO GPY6 Bridge Portfolio Total</t>
  </si>
  <si>
    <r>
      <t>Coordinated Bus. New Constr.</t>
    </r>
    <r>
      <rPr>
        <sz val="11"/>
        <color theme="1"/>
        <rFont val="Calibri"/>
        <family val="2"/>
      </rPr>
      <t>†</t>
    </r>
  </si>
  <si>
    <r>
      <t>RNC Program</t>
    </r>
    <r>
      <rPr>
        <sz val="11"/>
        <color theme="1"/>
        <rFont val="Calibri"/>
        <family val="2"/>
      </rPr>
      <t>†</t>
    </r>
  </si>
  <si>
    <t>Energy Saving Kits</t>
  </si>
  <si>
    <t>Elementary Energy Ed Kits</t>
  </si>
  <si>
    <t>Project Sites</t>
  </si>
  <si>
    <t>Affordable Housing New Constr.</t>
  </si>
  <si>
    <t>Income Qualified Retrofit (MF and SF)</t>
  </si>
  <si>
    <t>Public Housing Authority</t>
  </si>
  <si>
    <t>Illinois Home Weatherization Assistance Program (IHWAP)</t>
  </si>
  <si>
    <t>PS Custom-Prescriptive*</t>
  </si>
  <si>
    <t>PS Retro-Commissioning</t>
  </si>
  <si>
    <t>PS Non-Res New Construction</t>
  </si>
  <si>
    <t>Savings Through Efficient Products (STEP)</t>
  </si>
  <si>
    <t>Participants</t>
  </si>
  <si>
    <t>Project IDs</t>
  </si>
  <si>
    <t>Units</t>
  </si>
  <si>
    <t>EEP Residential Programs</t>
  </si>
  <si>
    <t>Total EEP Residential</t>
  </si>
  <si>
    <t>EEP Business Programs</t>
  </si>
  <si>
    <t>Total EEP Business</t>
  </si>
  <si>
    <t>EEP Portfolio Total</t>
  </si>
  <si>
    <t>Strategic Energy Mgt (Not Active)</t>
  </si>
  <si>
    <t>MF Behavioral (Not Active)</t>
  </si>
  <si>
    <t>Not Active</t>
  </si>
  <si>
    <t>* Participation metrics vary by year, and are comparable for qualitative purposes only</t>
  </si>
  <si>
    <t>Projects/Participants*</t>
  </si>
  <si>
    <t>Sites/Participants*</t>
  </si>
  <si>
    <t>Compliance Goal</t>
  </si>
  <si>
    <t>† Impacts shown exclude interactive electric effects that reduce natural gas savings.</t>
  </si>
  <si>
    <t>* Custom-Prescriptive refers to prescriptive-type measures that were tracked as custom measures during the bridge period as a temporary accomodation.</t>
  </si>
  <si>
    <t>Annual Therm Goal</t>
  </si>
  <si>
    <t>GPY4 Compliance Goal</t>
  </si>
  <si>
    <t>GPY5 Compliance Goal</t>
  </si>
  <si>
    <t>GPY6 Compliance Goal</t>
  </si>
  <si>
    <t>Pro Rata Increase Adjustment per Docket 17-0212</t>
  </si>
  <si>
    <t>Nicor Gas GPY4 Verified EEP Summary Results</t>
  </si>
  <si>
    <t>Nicor Gas GPY5 Verified EEP Summary Results</t>
  </si>
  <si>
    <t>Nicor Gas GPY6 Verified EEP Summary Results</t>
  </si>
  <si>
    <t>Nicor Gas GPY4-6 Verified EEP Summary Results</t>
  </si>
  <si>
    <t>GPY4-GPY6 Compliiance Goal</t>
  </si>
  <si>
    <t>Total (EEPS GPY4-6 plus Bridge)</t>
  </si>
  <si>
    <t>Nicor Gas GPY6 Bridge Period Verified Former DCEO Verified Results</t>
  </si>
  <si>
    <t xml:space="preserve">The compliance goal consists of the sum of the net annual therm savings goals for GPY4 through GPY6 plus the Bridge Period. The annual goals for GPY4, GPY5, and GPY6 are described in the footnote to Table 2 in the Nicor Gas Energy Efficiency Plan, June 2014 - May 2017, Revised Plan Filed Pursuant to Order Docket No. 13-0549, May 30, 2014: “**** The non-rounded Annual Therm Savings are as follows for Nicor Gas: 9,743,000 for PY4, 9,213,439 for PY5, 8,538,383 for PY6 and 27,494,619 Total”. Although the Table 2 footnote indicated a total of 27,494,619 therms, the sum of the three annual goals is 27,494,822 therms, 203 therms more. The compliance goal for the Bridge Period is 5,346,176 annual net therm savings, from Exhibit D in the Joint Verified Petition submitted in Docket 17-0212. Navigant combined the three annual compliance goals with the Bridge Period goal for the total of 32,840,998 therms. </t>
  </si>
  <si>
    <t>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</si>
</sst>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
    <numFmt numFmtId="168" formatCode="_(&quot;$&quot;* #,##0_);_(&quot;$&quot;* \(#,##0\);_(&quot;$&quot;* &quot;-&quot;??_);_(@_)"/>
  </numFmts>
  <fonts count="7" x14ac:knownFonts="1">
    <font>
      <sz val="11"/>
      <color theme="1"/>
      <name val="Calibri"/>
      <family val="2"/>
      <scheme val="minor"/>
    </font>
    <font>
      <sz val="11"/>
      <color theme="1"/>
      <name val="Calibri"/>
      <family val="2"/>
      <scheme val="minor"/>
    </font>
    <font>
      <b/>
      <sz val="12"/>
      <color theme="1"/>
      <name val="Arial"/>
      <family val="2"/>
    </font>
    <font>
      <b/>
      <sz val="11"/>
      <color theme="1"/>
      <name val="Arial"/>
      <family val="2"/>
    </font>
    <font>
      <sz val="11"/>
      <color theme="1"/>
      <name val="Arial"/>
      <family val="2"/>
    </font>
    <font>
      <sz val="11"/>
      <color theme="1"/>
      <name val="Calibri"/>
      <family val="2"/>
    </font>
    <font>
      <sz val="9"/>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0" xfId="0" applyFont="1" applyBorder="1" applyAlignment="1">
      <alignment vertical="center"/>
    </xf>
    <xf numFmtId="9" fontId="4" fillId="0" borderId="14" xfId="3" applyFont="1" applyBorder="1" applyAlignment="1">
      <alignment vertical="center"/>
    </xf>
    <xf numFmtId="164" fontId="4" fillId="0" borderId="14" xfId="1" applyNumberFormat="1" applyFont="1" applyBorder="1" applyAlignment="1">
      <alignment vertical="center"/>
    </xf>
    <xf numFmtId="165" fontId="4" fillId="0" borderId="14" xfId="2" applyNumberFormat="1" applyFont="1" applyBorder="1" applyAlignment="1">
      <alignment horizontal="right" vertical="center"/>
    </xf>
    <xf numFmtId="166" fontId="4" fillId="0" borderId="14" xfId="2" applyNumberFormat="1" applyFont="1" applyBorder="1" applyAlignment="1">
      <alignment horizontal="right" vertical="center"/>
    </xf>
    <xf numFmtId="0" fontId="4" fillId="0" borderId="14" xfId="0" applyFont="1" applyBorder="1" applyAlignment="1">
      <alignment vertical="center"/>
    </xf>
    <xf numFmtId="167" fontId="4" fillId="0" borderId="21" xfId="0" applyNumberFormat="1" applyFont="1" applyBorder="1" applyAlignment="1">
      <alignment vertical="center"/>
    </xf>
    <xf numFmtId="0" fontId="4" fillId="0" borderId="20" xfId="0" applyFont="1" applyFill="1" applyBorder="1" applyAlignment="1">
      <alignment vertical="center"/>
    </xf>
    <xf numFmtId="0" fontId="4" fillId="0" borderId="22" xfId="0" applyFont="1" applyBorder="1" applyAlignment="1">
      <alignment vertical="center"/>
    </xf>
    <xf numFmtId="9" fontId="4" fillId="0" borderId="23" xfId="3" applyFont="1" applyBorder="1" applyAlignment="1">
      <alignment vertical="center"/>
    </xf>
    <xf numFmtId="164" fontId="4" fillId="0" borderId="23" xfId="1" applyNumberFormat="1" applyFont="1" applyBorder="1" applyAlignment="1">
      <alignment vertical="center"/>
    </xf>
    <xf numFmtId="165" fontId="4" fillId="0" borderId="23" xfId="2" applyNumberFormat="1" applyFont="1" applyBorder="1" applyAlignment="1">
      <alignment horizontal="right" vertical="center"/>
    </xf>
    <xf numFmtId="166" fontId="4" fillId="0" borderId="23" xfId="2" applyNumberFormat="1" applyFont="1" applyBorder="1" applyAlignment="1">
      <alignment horizontal="right" vertical="center"/>
    </xf>
    <xf numFmtId="0" fontId="4" fillId="0" borderId="23" xfId="0" applyFont="1" applyBorder="1" applyAlignment="1">
      <alignment vertical="center"/>
    </xf>
    <xf numFmtId="167" fontId="4" fillId="0" borderId="24" xfId="0" applyNumberFormat="1" applyFont="1" applyBorder="1" applyAlignment="1">
      <alignment vertical="center"/>
    </xf>
    <xf numFmtId="0" fontId="3" fillId="3" borderId="13" xfId="0" applyFont="1" applyFill="1" applyBorder="1" applyAlignment="1">
      <alignment horizontal="right" vertical="center" wrapText="1"/>
    </xf>
    <xf numFmtId="9" fontId="4" fillId="3" borderId="15" xfId="3" applyFont="1" applyFill="1" applyBorder="1" applyAlignment="1">
      <alignment vertical="center"/>
    </xf>
    <xf numFmtId="164" fontId="4" fillId="3" borderId="15" xfId="1" applyNumberFormat="1" applyFont="1" applyFill="1" applyBorder="1" applyAlignment="1">
      <alignment horizontal="right" vertical="center"/>
    </xf>
    <xf numFmtId="165" fontId="4" fillId="3" borderId="15" xfId="2" applyNumberFormat="1" applyFont="1" applyFill="1" applyBorder="1" applyAlignment="1">
      <alignment horizontal="right" vertical="center"/>
    </xf>
    <xf numFmtId="166" fontId="4" fillId="3" borderId="15" xfId="2" applyNumberFormat="1" applyFont="1" applyFill="1" applyBorder="1" applyAlignment="1">
      <alignment horizontal="right" vertical="center"/>
    </xf>
    <xf numFmtId="164" fontId="4" fillId="3" borderId="15" xfId="0" applyNumberFormat="1" applyFont="1" applyFill="1" applyBorder="1" applyAlignment="1">
      <alignment vertical="center"/>
    </xf>
    <xf numFmtId="0" fontId="4" fillId="3" borderId="15" xfId="0" applyFont="1" applyFill="1" applyBorder="1" applyAlignment="1">
      <alignment vertical="center"/>
    </xf>
    <xf numFmtId="167" fontId="4" fillId="3" borderId="16" xfId="0" applyNumberFormat="1" applyFont="1" applyFill="1" applyBorder="1" applyAlignment="1">
      <alignment vertical="center"/>
    </xf>
    <xf numFmtId="0" fontId="4" fillId="0" borderId="22" xfId="0" applyFont="1" applyFill="1" applyBorder="1" applyAlignment="1">
      <alignment vertical="center"/>
    </xf>
    <xf numFmtId="0" fontId="3" fillId="3" borderId="25" xfId="0" applyFont="1" applyFill="1" applyBorder="1" applyAlignment="1">
      <alignment horizontal="right" vertical="center" wrapText="1"/>
    </xf>
    <xf numFmtId="9" fontId="4" fillId="3" borderId="26" xfId="3" applyFont="1" applyFill="1" applyBorder="1" applyAlignment="1">
      <alignment vertical="center"/>
    </xf>
    <xf numFmtId="164" fontId="4" fillId="3" borderId="26" xfId="1" applyNumberFormat="1" applyFont="1" applyFill="1" applyBorder="1" applyAlignment="1">
      <alignment horizontal="right" vertical="center"/>
    </xf>
    <xf numFmtId="165" fontId="4" fillId="3" borderId="26" xfId="2" applyNumberFormat="1" applyFont="1" applyFill="1" applyBorder="1" applyAlignment="1">
      <alignment horizontal="right" vertical="center"/>
    </xf>
    <xf numFmtId="166" fontId="4" fillId="3" borderId="26" xfId="2" applyNumberFormat="1" applyFont="1" applyFill="1" applyBorder="1" applyAlignment="1">
      <alignment horizontal="right" vertical="center"/>
    </xf>
    <xf numFmtId="164" fontId="4" fillId="3" borderId="26" xfId="0" applyNumberFormat="1" applyFont="1" applyFill="1" applyBorder="1" applyAlignment="1">
      <alignment vertical="center"/>
    </xf>
    <xf numFmtId="0" fontId="4" fillId="3" borderId="26" xfId="0" applyFont="1" applyFill="1" applyBorder="1" applyAlignment="1">
      <alignment vertical="center"/>
    </xf>
    <xf numFmtId="167" fontId="4" fillId="3" borderId="27" xfId="0" applyNumberFormat="1" applyFont="1" applyFill="1" applyBorder="1" applyAlignment="1">
      <alignment vertical="center"/>
    </xf>
    <xf numFmtId="9" fontId="4" fillId="2" borderId="29" xfId="3" applyFont="1" applyFill="1" applyBorder="1" applyAlignment="1">
      <alignment vertical="center"/>
    </xf>
    <xf numFmtId="164" fontId="4" fillId="2" borderId="29" xfId="0" applyNumberFormat="1" applyFont="1" applyFill="1" applyBorder="1" applyAlignment="1">
      <alignment vertical="center"/>
    </xf>
    <xf numFmtId="0" fontId="4" fillId="2" borderId="29" xfId="0" applyFont="1" applyFill="1" applyBorder="1" applyAlignment="1">
      <alignment vertical="center"/>
    </xf>
    <xf numFmtId="0" fontId="3" fillId="2" borderId="28" xfId="0" applyFont="1" applyFill="1" applyBorder="1" applyAlignment="1">
      <alignment horizontal="left" vertical="center" wrapText="1"/>
    </xf>
    <xf numFmtId="164" fontId="4" fillId="2" borderId="29" xfId="1" applyNumberFormat="1" applyFont="1" applyFill="1" applyBorder="1" applyAlignment="1">
      <alignment horizontal="right" vertical="center"/>
    </xf>
    <xf numFmtId="165" fontId="4" fillId="2" borderId="29" xfId="2" applyNumberFormat="1" applyFont="1" applyFill="1" applyBorder="1" applyAlignment="1">
      <alignment horizontal="right" vertical="center"/>
    </xf>
    <xf numFmtId="166" fontId="4" fillId="2" borderId="29" xfId="2" applyNumberFormat="1" applyFont="1" applyFill="1" applyBorder="1" applyAlignment="1">
      <alignment horizontal="right" vertical="center"/>
    </xf>
    <xf numFmtId="167" fontId="4" fillId="2" borderId="30" xfId="0" applyNumberFormat="1" applyFont="1" applyFill="1" applyBorder="1" applyAlignment="1">
      <alignment vertical="center"/>
    </xf>
    <xf numFmtId="0" fontId="4" fillId="0" borderId="0" xfId="0" applyFont="1" applyFill="1" applyBorder="1" applyAlignment="1">
      <alignment vertical="center"/>
    </xf>
    <xf numFmtId="0" fontId="4" fillId="0" borderId="20" xfId="0" applyFont="1" applyFill="1" applyBorder="1" applyAlignment="1">
      <alignment vertical="center" wrapText="1"/>
    </xf>
    <xf numFmtId="0" fontId="4" fillId="0" borderId="22" xfId="0" applyFont="1" applyFill="1" applyBorder="1" applyAlignment="1">
      <alignment vertical="center" wrapText="1"/>
    </xf>
    <xf numFmtId="0" fontId="3" fillId="2" borderId="7" xfId="0" applyFont="1" applyFill="1" applyBorder="1" applyAlignment="1">
      <alignment horizontal="center" vertical="center"/>
    </xf>
    <xf numFmtId="0" fontId="4" fillId="0" borderId="11" xfId="0" applyFont="1" applyFill="1" applyBorder="1" applyAlignment="1">
      <alignment horizontal="center" vertical="center" wrapText="1"/>
    </xf>
    <xf numFmtId="0" fontId="3" fillId="2" borderId="31" xfId="0" applyFont="1" applyFill="1" applyBorder="1" applyAlignment="1">
      <alignment horizontal="right" vertical="center"/>
    </xf>
    <xf numFmtId="9" fontId="4" fillId="2" borderId="32" xfId="3" applyFont="1" applyFill="1" applyBorder="1" applyAlignment="1">
      <alignment vertical="center"/>
    </xf>
    <xf numFmtId="164" fontId="4" fillId="2" borderId="32" xfId="0" applyNumberFormat="1" applyFont="1" applyFill="1" applyBorder="1" applyAlignment="1">
      <alignment vertical="center"/>
    </xf>
    <xf numFmtId="165" fontId="4" fillId="2" borderId="32" xfId="2" applyNumberFormat="1" applyFont="1" applyFill="1" applyBorder="1" applyAlignment="1">
      <alignment horizontal="right" vertical="center"/>
    </xf>
    <xf numFmtId="166" fontId="4" fillId="2" borderId="32" xfId="0" applyNumberFormat="1" applyFont="1" applyFill="1" applyBorder="1" applyAlignment="1">
      <alignment horizontal="right" vertical="center"/>
    </xf>
    <xf numFmtId="0" fontId="4" fillId="2" borderId="32" xfId="0" applyFont="1" applyFill="1" applyBorder="1" applyAlignment="1">
      <alignment vertical="center"/>
    </xf>
    <xf numFmtId="167" fontId="4" fillId="2" borderId="33" xfId="0" applyNumberFormat="1" applyFont="1" applyFill="1" applyBorder="1" applyAlignment="1">
      <alignment vertical="center"/>
    </xf>
    <xf numFmtId="164" fontId="0" fillId="0" borderId="0" xfId="0" applyNumberFormat="1"/>
    <xf numFmtId="44" fontId="0" fillId="0" borderId="0" xfId="2" applyFont="1"/>
    <xf numFmtId="168" fontId="4" fillId="0" borderId="14" xfId="2" applyNumberFormat="1" applyFont="1" applyBorder="1" applyAlignment="1">
      <alignment vertical="center"/>
    </xf>
    <xf numFmtId="168" fontId="4" fillId="0" borderId="23" xfId="2" applyNumberFormat="1" applyFont="1" applyBorder="1" applyAlignment="1">
      <alignment vertical="center"/>
    </xf>
    <xf numFmtId="9" fontId="4" fillId="3" borderId="34" xfId="3" applyFont="1" applyFill="1" applyBorder="1" applyAlignment="1">
      <alignment vertical="center"/>
    </xf>
    <xf numFmtId="168" fontId="4" fillId="3" borderId="15" xfId="2" applyNumberFormat="1" applyFont="1" applyFill="1" applyBorder="1" applyAlignment="1">
      <alignment horizontal="right" vertical="center"/>
    </xf>
    <xf numFmtId="164" fontId="4" fillId="0" borderId="14" xfId="1" applyNumberFormat="1" applyFont="1" applyBorder="1" applyAlignment="1">
      <alignment horizontal="right" vertical="center"/>
    </xf>
    <xf numFmtId="0" fontId="6" fillId="0" borderId="20" xfId="0" applyFont="1" applyFill="1" applyBorder="1" applyAlignment="1">
      <alignment vertical="center"/>
    </xf>
    <xf numFmtId="164" fontId="6" fillId="2" borderId="32" xfId="0" applyNumberFormat="1" applyFont="1" applyFill="1" applyBorder="1" applyAlignment="1">
      <alignment vertical="center"/>
    </xf>
    <xf numFmtId="0" fontId="6" fillId="0" borderId="35" xfId="0" applyFont="1" applyFill="1" applyBorder="1" applyAlignment="1">
      <alignment horizontal="right" vertical="center"/>
    </xf>
    <xf numFmtId="0" fontId="6" fillId="0" borderId="23" xfId="0" applyFont="1" applyFill="1" applyBorder="1" applyAlignment="1">
      <alignment horizontal="right" vertical="center"/>
    </xf>
    <xf numFmtId="0" fontId="0" fillId="0" borderId="0" xfId="0" applyAlignment="1">
      <alignment horizontal="right"/>
    </xf>
    <xf numFmtId="165" fontId="4" fillId="0" borderId="11" xfId="2" applyNumberFormat="1" applyFont="1" applyBorder="1" applyAlignment="1">
      <alignment horizontal="right" vertical="center"/>
    </xf>
    <xf numFmtId="165" fontId="4" fillId="0" borderId="15" xfId="2" applyNumberFormat="1" applyFont="1" applyBorder="1" applyAlignment="1">
      <alignment horizontal="right" vertical="center"/>
    </xf>
    <xf numFmtId="166" fontId="4" fillId="0" borderId="11" xfId="2" applyNumberFormat="1" applyFont="1" applyBorder="1" applyAlignment="1">
      <alignment horizontal="right" vertical="center"/>
    </xf>
    <xf numFmtId="166" fontId="4" fillId="0" borderId="15" xfId="2" applyNumberFormat="1" applyFont="1" applyBorder="1" applyAlignment="1">
      <alignment horizontal="righ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3" fillId="3" borderId="19" xfId="0" applyFont="1" applyFill="1" applyBorder="1" applyAlignment="1">
      <alignment horizontal="left" vertical="center"/>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165" fontId="4" fillId="0" borderId="11" xfId="2" applyNumberFormat="1" applyFont="1" applyBorder="1" applyAlignment="1">
      <alignment vertical="center"/>
    </xf>
    <xf numFmtId="165" fontId="4" fillId="0" borderId="15" xfId="2" applyNumberFormat="1" applyFont="1" applyBorder="1" applyAlignment="1">
      <alignment vertical="center"/>
    </xf>
    <xf numFmtId="166" fontId="4" fillId="0" borderId="11" xfId="2" applyNumberFormat="1" applyFont="1" applyBorder="1" applyAlignment="1">
      <alignment vertical="center"/>
    </xf>
    <xf numFmtId="166" fontId="4" fillId="0" borderId="15" xfId="2" applyNumberFormat="1" applyFont="1" applyBorder="1" applyAlignment="1">
      <alignment vertical="center"/>
    </xf>
    <xf numFmtId="0" fontId="0" fillId="0" borderId="0" xfId="0" applyAlignment="1">
      <alignment horizontal="left" vertical="top" wrapText="1"/>
    </xf>
    <xf numFmtId="168" fontId="4" fillId="0" borderId="11" xfId="2" applyNumberFormat="1" applyFont="1" applyBorder="1" applyAlignment="1">
      <alignment horizontal="right" vertical="center"/>
    </xf>
    <xf numFmtId="168" fontId="4" fillId="0" borderId="15" xfId="2" applyNumberFormat="1" applyFont="1" applyBorder="1" applyAlignment="1">
      <alignment horizontal="right" vertical="center"/>
    </xf>
    <xf numFmtId="0" fontId="3" fillId="3" borderId="17"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19" xfId="0" applyFont="1" applyFill="1" applyBorder="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E5948-0446-49A5-B9B0-062119DB27BE}">
  <dimension ref="A1:M25"/>
  <sheetViews>
    <sheetView tabSelected="1" workbookViewId="0">
      <selection sqref="A1:M1"/>
    </sheetView>
  </sheetViews>
  <sheetFormatPr defaultRowHeight="14.5" x14ac:dyDescent="0.35"/>
  <cols>
    <col min="1" max="1" width="36.36328125" customWidth="1"/>
    <col min="2" max="4" width="17.54296875" customWidth="1"/>
    <col min="5" max="5" width="15.90625" customWidth="1"/>
    <col min="6" max="6" width="15" customWidth="1"/>
    <col min="7" max="7" width="14.54296875" customWidth="1"/>
    <col min="8" max="8" width="16.453125" customWidth="1"/>
    <col min="9" max="11" width="15.54296875" customWidth="1"/>
    <col min="12" max="12" width="18.08984375" customWidth="1"/>
    <col min="13" max="13" width="15" customWidth="1"/>
  </cols>
  <sheetData>
    <row r="1" spans="1:13" ht="16" thickBot="1" x14ac:dyDescent="0.4">
      <c r="A1" s="78" t="s">
        <v>77</v>
      </c>
      <c r="B1" s="79"/>
      <c r="C1" s="79"/>
      <c r="D1" s="79"/>
      <c r="E1" s="79"/>
      <c r="F1" s="79"/>
      <c r="G1" s="79"/>
      <c r="H1" s="79"/>
      <c r="I1" s="79"/>
      <c r="J1" s="79"/>
      <c r="K1" s="79"/>
      <c r="L1" s="79"/>
      <c r="M1" s="80"/>
    </row>
    <row r="2" spans="1:13" ht="42" x14ac:dyDescent="0.35">
      <c r="A2" s="81" t="s">
        <v>0</v>
      </c>
      <c r="B2" s="1" t="s">
        <v>1</v>
      </c>
      <c r="C2" s="84" t="s">
        <v>2</v>
      </c>
      <c r="D2" s="85"/>
      <c r="E2" s="1" t="s">
        <v>3</v>
      </c>
      <c r="F2" s="84" t="s">
        <v>4</v>
      </c>
      <c r="G2" s="86"/>
      <c r="H2" s="86"/>
      <c r="I2" s="85"/>
      <c r="J2" s="47" t="s">
        <v>5</v>
      </c>
      <c r="K2" s="84" t="s">
        <v>6</v>
      </c>
      <c r="L2" s="85"/>
      <c r="M2" s="2" t="s">
        <v>7</v>
      </c>
    </row>
    <row r="3" spans="1:13" ht="42" x14ac:dyDescent="0.35">
      <c r="A3" s="82"/>
      <c r="B3" s="48" t="s">
        <v>8</v>
      </c>
      <c r="C3" s="48" t="s">
        <v>9</v>
      </c>
      <c r="D3" s="48" t="s">
        <v>10</v>
      </c>
      <c r="E3" s="48" t="s">
        <v>11</v>
      </c>
      <c r="F3" s="48" t="s">
        <v>12</v>
      </c>
      <c r="G3" s="48" t="s">
        <v>10</v>
      </c>
      <c r="H3" s="48" t="s">
        <v>13</v>
      </c>
      <c r="I3" s="48" t="s">
        <v>14</v>
      </c>
      <c r="J3" s="48" t="s">
        <v>15</v>
      </c>
      <c r="K3" s="87" t="s">
        <v>16</v>
      </c>
      <c r="L3" s="87" t="s">
        <v>17</v>
      </c>
      <c r="M3" s="89" t="s">
        <v>18</v>
      </c>
    </row>
    <row r="4" spans="1:13" x14ac:dyDescent="0.35">
      <c r="A4" s="83"/>
      <c r="B4" s="3" t="s">
        <v>19</v>
      </c>
      <c r="C4" s="3" t="s">
        <v>20</v>
      </c>
      <c r="D4" s="3" t="s">
        <v>20</v>
      </c>
      <c r="E4" s="3" t="s">
        <v>19</v>
      </c>
      <c r="F4" s="3" t="s">
        <v>20</v>
      </c>
      <c r="G4" s="3" t="s">
        <v>20</v>
      </c>
      <c r="H4" s="3" t="s">
        <v>21</v>
      </c>
      <c r="I4" s="3" t="s">
        <v>21</v>
      </c>
      <c r="J4" s="3" t="s">
        <v>22</v>
      </c>
      <c r="K4" s="88"/>
      <c r="L4" s="88"/>
      <c r="M4" s="90"/>
    </row>
    <row r="5" spans="1:13" x14ac:dyDescent="0.35">
      <c r="A5" s="72" t="s">
        <v>58</v>
      </c>
      <c r="B5" s="73"/>
      <c r="C5" s="73"/>
      <c r="D5" s="73"/>
      <c r="E5" s="73"/>
      <c r="F5" s="73"/>
      <c r="G5" s="73"/>
      <c r="H5" s="73"/>
      <c r="I5" s="73"/>
      <c r="J5" s="73"/>
      <c r="K5" s="73"/>
      <c r="L5" s="73"/>
      <c r="M5" s="74"/>
    </row>
    <row r="6" spans="1:13" x14ac:dyDescent="0.35">
      <c r="A6" s="4" t="s">
        <v>25</v>
      </c>
      <c r="B6" s="5">
        <v>0.99709076018769593</v>
      </c>
      <c r="C6" s="6">
        <v>418819</v>
      </c>
      <c r="D6" s="6">
        <v>6463430</v>
      </c>
      <c r="E6" s="5">
        <v>0.85999918819346799</v>
      </c>
      <c r="F6" s="6">
        <v>360184</v>
      </c>
      <c r="G6" s="6">
        <v>5558544</v>
      </c>
      <c r="H6" s="7">
        <v>6.1503148390822471</v>
      </c>
      <c r="I6" s="7">
        <v>0.39852969565905538</v>
      </c>
      <c r="J6" s="8">
        <v>2215245</v>
      </c>
      <c r="K6" s="6">
        <v>4380</v>
      </c>
      <c r="L6" s="9" t="s">
        <v>55</v>
      </c>
      <c r="M6" s="10">
        <v>15.432513326043034</v>
      </c>
    </row>
    <row r="7" spans="1:13" x14ac:dyDescent="0.35">
      <c r="A7" s="11" t="s">
        <v>43</v>
      </c>
      <c r="B7" s="5">
        <v>0.76346851999999998</v>
      </c>
      <c r="C7" s="6">
        <v>232651</v>
      </c>
      <c r="D7" s="6">
        <v>6979530</v>
      </c>
      <c r="E7" s="5">
        <v>0.8</v>
      </c>
      <c r="F7" s="6">
        <v>186121</v>
      </c>
      <c r="G7" s="6">
        <v>5583624</v>
      </c>
      <c r="H7" s="7">
        <v>4.0640433764022088</v>
      </c>
      <c r="I7" s="7">
        <v>0.13546811254674029</v>
      </c>
      <c r="J7" s="8">
        <v>756403</v>
      </c>
      <c r="K7" s="6">
        <v>874</v>
      </c>
      <c r="L7" s="9" t="s">
        <v>26</v>
      </c>
      <c r="M7" s="10">
        <v>30</v>
      </c>
    </row>
    <row r="8" spans="1:13" x14ac:dyDescent="0.35">
      <c r="A8" s="4" t="s">
        <v>23</v>
      </c>
      <c r="B8" s="5">
        <v>1.0254716395907906</v>
      </c>
      <c r="C8" s="6">
        <v>4775472</v>
      </c>
      <c r="D8" s="6">
        <v>66474310</v>
      </c>
      <c r="E8" s="5">
        <v>0.79000002512840617</v>
      </c>
      <c r="F8" s="6">
        <v>3772623</v>
      </c>
      <c r="G8" s="6">
        <v>52514707</v>
      </c>
      <c r="H8" s="68">
        <v>1.909506334676651</v>
      </c>
      <c r="I8" s="68">
        <v>0.14297229399442973</v>
      </c>
      <c r="J8" s="70">
        <v>8326379</v>
      </c>
      <c r="K8" s="6">
        <v>20351</v>
      </c>
      <c r="L8" s="9" t="s">
        <v>55</v>
      </c>
      <c r="M8" s="10">
        <v>13.91994558433198</v>
      </c>
    </row>
    <row r="9" spans="1:13" x14ac:dyDescent="0.35">
      <c r="A9" s="4" t="s">
        <v>44</v>
      </c>
      <c r="B9" s="5">
        <v>0.69561038447278989</v>
      </c>
      <c r="C9" s="6">
        <v>699839</v>
      </c>
      <c r="D9" s="6">
        <v>6813099</v>
      </c>
      <c r="E9" s="5">
        <v>0.84</v>
      </c>
      <c r="F9" s="6">
        <v>587865</v>
      </c>
      <c r="G9" s="6">
        <v>5723003</v>
      </c>
      <c r="H9" s="69"/>
      <c r="I9" s="69"/>
      <c r="J9" s="71"/>
      <c r="K9" s="6">
        <v>41583</v>
      </c>
      <c r="L9" s="9" t="s">
        <v>27</v>
      </c>
      <c r="M9" s="10">
        <v>9.7352376760940729</v>
      </c>
    </row>
    <row r="10" spans="1:13" x14ac:dyDescent="0.35">
      <c r="A10" s="4" t="s">
        <v>45</v>
      </c>
      <c r="B10" s="5">
        <v>0.93740943715444458</v>
      </c>
      <c r="C10" s="6">
        <v>115801</v>
      </c>
      <c r="D10" s="6">
        <v>943278</v>
      </c>
      <c r="E10" s="5">
        <v>0.79000181345584231</v>
      </c>
      <c r="F10" s="6">
        <v>91483</v>
      </c>
      <c r="G10" s="6">
        <v>745191</v>
      </c>
      <c r="H10" s="7">
        <v>3.3738946033689321</v>
      </c>
      <c r="I10" s="7">
        <v>0.41419429793202606</v>
      </c>
      <c r="J10" s="8">
        <v>308654</v>
      </c>
      <c r="K10" s="6">
        <v>9591</v>
      </c>
      <c r="L10" s="9" t="s">
        <v>27</v>
      </c>
      <c r="M10" s="10">
        <v>8.145680952668803</v>
      </c>
    </row>
    <row r="11" spans="1:13" x14ac:dyDescent="0.35">
      <c r="A11" s="4" t="s">
        <v>64</v>
      </c>
      <c r="B11" s="5"/>
      <c r="C11" s="6"/>
      <c r="D11" s="6"/>
      <c r="E11" s="5"/>
      <c r="F11" s="6"/>
      <c r="G11" s="6"/>
      <c r="H11" s="7"/>
      <c r="I11" s="7"/>
      <c r="J11" s="8"/>
      <c r="K11" s="62" t="s">
        <v>65</v>
      </c>
      <c r="L11" s="9"/>
      <c r="M11" s="10"/>
    </row>
    <row r="12" spans="1:13" ht="15" thickBot="1" x14ac:dyDescent="0.4">
      <c r="A12" s="12" t="s">
        <v>30</v>
      </c>
      <c r="B12" s="13">
        <v>0.97002588221692387</v>
      </c>
      <c r="C12" s="14">
        <v>1022676</v>
      </c>
      <c r="D12" s="14">
        <v>13850712</v>
      </c>
      <c r="E12" s="13">
        <v>0.93322420216387225</v>
      </c>
      <c r="F12" s="14">
        <v>954386</v>
      </c>
      <c r="G12" s="14">
        <v>12925819</v>
      </c>
      <c r="H12" s="15">
        <v>3.1477116455454679</v>
      </c>
      <c r="I12" s="15">
        <v>0.23241327684264032</v>
      </c>
      <c r="J12" s="16">
        <v>3004132</v>
      </c>
      <c r="K12" s="14">
        <v>695</v>
      </c>
      <c r="L12" s="17" t="s">
        <v>24</v>
      </c>
      <c r="M12" s="18">
        <v>13.543596511814959</v>
      </c>
    </row>
    <row r="13" spans="1:13" ht="15" thickTop="1" x14ac:dyDescent="0.35">
      <c r="A13" s="19" t="s">
        <v>59</v>
      </c>
      <c r="B13" s="20">
        <v>0.96031263201193118</v>
      </c>
      <c r="C13" s="21">
        <v>7265258</v>
      </c>
      <c r="D13" s="21">
        <v>101524359</v>
      </c>
      <c r="E13" s="20">
        <v>0.81933243908995046</v>
      </c>
      <c r="F13" s="21">
        <v>5952662</v>
      </c>
      <c r="G13" s="21">
        <v>83050888</v>
      </c>
      <c r="H13" s="22">
        <v>2.454500864552799</v>
      </c>
      <c r="I13" s="22">
        <v>0.17592602787563497</v>
      </c>
      <c r="J13" s="23">
        <v>14610813</v>
      </c>
      <c r="K13" s="24"/>
      <c r="L13" s="25"/>
      <c r="M13" s="26">
        <v>13.973950959484164</v>
      </c>
    </row>
    <row r="14" spans="1:13" x14ac:dyDescent="0.35">
      <c r="A14" s="75"/>
      <c r="B14" s="76"/>
      <c r="C14" s="76"/>
      <c r="D14" s="76"/>
      <c r="E14" s="76"/>
      <c r="F14" s="76"/>
      <c r="G14" s="76"/>
      <c r="H14" s="76"/>
      <c r="I14" s="76"/>
      <c r="J14" s="76"/>
      <c r="K14" s="76"/>
      <c r="L14" s="76"/>
      <c r="M14" s="77"/>
    </row>
    <row r="15" spans="1:13" x14ac:dyDescent="0.35">
      <c r="A15" s="72" t="s">
        <v>60</v>
      </c>
      <c r="B15" s="73"/>
      <c r="C15" s="73"/>
      <c r="D15" s="73"/>
      <c r="E15" s="73"/>
      <c r="F15" s="73"/>
      <c r="G15" s="73"/>
      <c r="H15" s="73"/>
      <c r="I15" s="73"/>
      <c r="J15" s="73"/>
      <c r="K15" s="73"/>
      <c r="L15" s="73"/>
      <c r="M15" s="74"/>
    </row>
    <row r="16" spans="1:13" x14ac:dyDescent="0.35">
      <c r="A16" s="11" t="s">
        <v>31</v>
      </c>
      <c r="B16" s="5">
        <v>0.99967416598614334</v>
      </c>
      <c r="C16" s="6">
        <v>4606355</v>
      </c>
      <c r="D16" s="6">
        <v>28346971</v>
      </c>
      <c r="E16" s="5">
        <v>0.83000007598198577</v>
      </c>
      <c r="F16" s="6">
        <v>3823275</v>
      </c>
      <c r="G16" s="6">
        <v>23527988</v>
      </c>
      <c r="H16" s="7">
        <v>0.54601225389227825</v>
      </c>
      <c r="I16" s="7">
        <v>8.8726455346303218E-2</v>
      </c>
      <c r="J16" s="8">
        <v>2087555</v>
      </c>
      <c r="K16" s="6">
        <v>355</v>
      </c>
      <c r="L16" s="9" t="s">
        <v>24</v>
      </c>
      <c r="M16" s="10">
        <v>6.1538833233128569</v>
      </c>
    </row>
    <row r="17" spans="1:13" x14ac:dyDescent="0.35">
      <c r="A17" s="11" t="s">
        <v>32</v>
      </c>
      <c r="B17" s="5">
        <v>1.0108658687318928</v>
      </c>
      <c r="C17" s="6">
        <v>2755419</v>
      </c>
      <c r="D17" s="6">
        <v>52864157</v>
      </c>
      <c r="E17" s="5">
        <v>0.52999997459551529</v>
      </c>
      <c r="F17" s="6">
        <v>1460372</v>
      </c>
      <c r="G17" s="6">
        <v>28018002</v>
      </c>
      <c r="H17" s="68">
        <v>2.5434352234004765</v>
      </c>
      <c r="I17" s="68">
        <v>0.13689742605346328</v>
      </c>
      <c r="J17" s="70">
        <v>3880231</v>
      </c>
      <c r="K17" s="6">
        <v>60</v>
      </c>
      <c r="L17" s="9" t="s">
        <v>24</v>
      </c>
      <c r="M17" s="10">
        <v>19.185523994876608</v>
      </c>
    </row>
    <row r="18" spans="1:13" x14ac:dyDescent="0.35">
      <c r="A18" s="11" t="s">
        <v>33</v>
      </c>
      <c r="B18" s="5">
        <v>1.4594927751272599</v>
      </c>
      <c r="C18" s="6">
        <v>63936</v>
      </c>
      <c r="D18" s="6">
        <v>319680</v>
      </c>
      <c r="E18" s="5">
        <v>1.02</v>
      </c>
      <c r="F18" s="6">
        <v>65215</v>
      </c>
      <c r="G18" s="6">
        <v>326074</v>
      </c>
      <c r="H18" s="69"/>
      <c r="I18" s="69"/>
      <c r="J18" s="71"/>
      <c r="K18" s="6">
        <v>1</v>
      </c>
      <c r="L18" s="9" t="s">
        <v>55</v>
      </c>
      <c r="M18" s="10">
        <v>5</v>
      </c>
    </row>
    <row r="19" spans="1:13" x14ac:dyDescent="0.35">
      <c r="A19" s="11" t="s">
        <v>42</v>
      </c>
      <c r="B19" s="5">
        <v>0.74330891125609966</v>
      </c>
      <c r="C19" s="6">
        <v>366956</v>
      </c>
      <c r="D19" s="6">
        <v>9173900</v>
      </c>
      <c r="E19" s="5">
        <v>0.52</v>
      </c>
      <c r="F19" s="6">
        <v>190817</v>
      </c>
      <c r="G19" s="6">
        <v>4770428</v>
      </c>
      <c r="H19" s="7">
        <v>3.0655635091861777</v>
      </c>
      <c r="I19" s="7">
        <v>0.12262254036744712</v>
      </c>
      <c r="J19" s="8">
        <v>584962</v>
      </c>
      <c r="K19" s="6">
        <v>21</v>
      </c>
      <c r="L19" s="9" t="s">
        <v>24</v>
      </c>
      <c r="M19" s="10">
        <v>25</v>
      </c>
    </row>
    <row r="20" spans="1:13" x14ac:dyDescent="0.35">
      <c r="A20" s="11" t="s">
        <v>63</v>
      </c>
      <c r="B20" s="5"/>
      <c r="C20" s="6"/>
      <c r="D20" s="6"/>
      <c r="E20" s="5"/>
      <c r="F20" s="6"/>
      <c r="G20" s="6"/>
      <c r="H20" s="7"/>
      <c r="I20" s="7"/>
      <c r="J20" s="8"/>
      <c r="K20" s="62" t="s">
        <v>65</v>
      </c>
      <c r="L20" s="9"/>
      <c r="M20" s="10"/>
    </row>
    <row r="21" spans="1:13" ht="15" thickBot="1" x14ac:dyDescent="0.4">
      <c r="A21" s="27" t="s">
        <v>35</v>
      </c>
      <c r="B21" s="13">
        <v>0.98420544048841663</v>
      </c>
      <c r="C21" s="14">
        <v>900668</v>
      </c>
      <c r="D21" s="14">
        <v>8322455</v>
      </c>
      <c r="E21" s="13">
        <v>0.99999969140954648</v>
      </c>
      <c r="F21" s="14">
        <v>900668</v>
      </c>
      <c r="G21" s="14">
        <v>8322452</v>
      </c>
      <c r="H21" s="15">
        <v>3.1193725101813321</v>
      </c>
      <c r="I21" s="15">
        <v>0.33758307718143299</v>
      </c>
      <c r="J21" s="16">
        <v>2809519</v>
      </c>
      <c r="K21" s="14">
        <v>950</v>
      </c>
      <c r="L21" s="17" t="s">
        <v>24</v>
      </c>
      <c r="M21" s="18">
        <v>9.2403106702674993</v>
      </c>
    </row>
    <row r="22" spans="1:13" ht="15.5" thickTop="1" thickBot="1" x14ac:dyDescent="0.4">
      <c r="A22" s="28" t="s">
        <v>61</v>
      </c>
      <c r="B22" s="29">
        <v>0.98942313365873391</v>
      </c>
      <c r="C22" s="30">
        <v>8693334</v>
      </c>
      <c r="D22" s="30">
        <v>99027163</v>
      </c>
      <c r="E22" s="29">
        <v>0.74083736275327938</v>
      </c>
      <c r="F22" s="30">
        <v>6440347</v>
      </c>
      <c r="G22" s="30">
        <v>64964944</v>
      </c>
      <c r="H22" s="31">
        <v>1.4536898761185353</v>
      </c>
      <c r="I22" s="31">
        <v>0.14411260008273505</v>
      </c>
      <c r="J22" s="32">
        <v>9362267</v>
      </c>
      <c r="K22" s="33"/>
      <c r="L22" s="34"/>
      <c r="M22" s="35">
        <v>11.391160514481555</v>
      </c>
    </row>
    <row r="23" spans="1:13" ht="15.5" thickTop="1" thickBot="1" x14ac:dyDescent="0.4">
      <c r="A23" s="49" t="s">
        <v>62</v>
      </c>
      <c r="B23" s="50">
        <v>0.97617037916987504</v>
      </c>
      <c r="C23" s="51">
        <v>15958592</v>
      </c>
      <c r="D23" s="51">
        <v>200551522</v>
      </c>
      <c r="E23" s="50">
        <v>0.77657278180911571</v>
      </c>
      <c r="F23" s="51">
        <v>12393009</v>
      </c>
      <c r="G23" s="51">
        <v>148015832</v>
      </c>
      <c r="H23" s="52">
        <v>1.9344035913812125</v>
      </c>
      <c r="I23" s="52">
        <v>0.16196294355610266</v>
      </c>
      <c r="J23" s="53">
        <v>23973080</v>
      </c>
      <c r="K23" s="51"/>
      <c r="L23" s="54"/>
      <c r="M23" s="55">
        <v>12.56699350418884</v>
      </c>
    </row>
    <row r="25" spans="1:13" x14ac:dyDescent="0.35">
      <c r="A25" s="44" t="s">
        <v>70</v>
      </c>
    </row>
  </sheetData>
  <mergeCells count="17">
    <mergeCell ref="A1:M1"/>
    <mergeCell ref="A2:A4"/>
    <mergeCell ref="C2:D2"/>
    <mergeCell ref="F2:I2"/>
    <mergeCell ref="K2:L2"/>
    <mergeCell ref="K3:K4"/>
    <mergeCell ref="L3:L4"/>
    <mergeCell ref="M3:M4"/>
    <mergeCell ref="H17:H18"/>
    <mergeCell ref="I17:I18"/>
    <mergeCell ref="J17:J18"/>
    <mergeCell ref="A5:M5"/>
    <mergeCell ref="H8:H9"/>
    <mergeCell ref="I8:I9"/>
    <mergeCell ref="J8:J9"/>
    <mergeCell ref="A14:M14"/>
    <mergeCell ref="A15:M1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C6422-B30A-4FBC-9401-E7627A917C1A}">
  <dimension ref="A1:M25"/>
  <sheetViews>
    <sheetView workbookViewId="0">
      <selection sqref="A1:M1"/>
    </sheetView>
  </sheetViews>
  <sheetFormatPr defaultRowHeight="14.5" x14ac:dyDescent="0.35"/>
  <cols>
    <col min="1" max="1" width="36.36328125" customWidth="1"/>
    <col min="2" max="4" width="17.54296875" customWidth="1"/>
    <col min="5" max="5" width="15.90625" customWidth="1"/>
    <col min="6" max="6" width="15" customWidth="1"/>
    <col min="7" max="7" width="14.54296875" customWidth="1"/>
    <col min="8" max="8" width="16.453125" customWidth="1"/>
    <col min="9" max="11" width="15.54296875" customWidth="1"/>
    <col min="12" max="12" width="18.08984375" customWidth="1"/>
    <col min="13" max="13" width="15" customWidth="1"/>
  </cols>
  <sheetData>
    <row r="1" spans="1:13" ht="16" thickBot="1" x14ac:dyDescent="0.4">
      <c r="A1" s="78" t="s">
        <v>78</v>
      </c>
      <c r="B1" s="79"/>
      <c r="C1" s="79"/>
      <c r="D1" s="79"/>
      <c r="E1" s="79"/>
      <c r="F1" s="79"/>
      <c r="G1" s="79"/>
      <c r="H1" s="79"/>
      <c r="I1" s="79"/>
      <c r="J1" s="79"/>
      <c r="K1" s="79"/>
      <c r="L1" s="79"/>
      <c r="M1" s="80"/>
    </row>
    <row r="2" spans="1:13" ht="42" x14ac:dyDescent="0.35">
      <c r="A2" s="81" t="s">
        <v>0</v>
      </c>
      <c r="B2" s="1" t="s">
        <v>1</v>
      </c>
      <c r="C2" s="84" t="s">
        <v>2</v>
      </c>
      <c r="D2" s="85"/>
      <c r="E2" s="1" t="s">
        <v>3</v>
      </c>
      <c r="F2" s="84" t="s">
        <v>4</v>
      </c>
      <c r="G2" s="86"/>
      <c r="H2" s="86"/>
      <c r="I2" s="85"/>
      <c r="J2" s="47" t="s">
        <v>5</v>
      </c>
      <c r="K2" s="84" t="s">
        <v>6</v>
      </c>
      <c r="L2" s="85"/>
      <c r="M2" s="2" t="s">
        <v>7</v>
      </c>
    </row>
    <row r="3" spans="1:13" ht="42" x14ac:dyDescent="0.35">
      <c r="A3" s="82"/>
      <c r="B3" s="48" t="s">
        <v>8</v>
      </c>
      <c r="C3" s="48" t="s">
        <v>9</v>
      </c>
      <c r="D3" s="48" t="s">
        <v>10</v>
      </c>
      <c r="E3" s="48" t="s">
        <v>11</v>
      </c>
      <c r="F3" s="48" t="s">
        <v>12</v>
      </c>
      <c r="G3" s="48" t="s">
        <v>10</v>
      </c>
      <c r="H3" s="48" t="s">
        <v>13</v>
      </c>
      <c r="I3" s="48" t="s">
        <v>14</v>
      </c>
      <c r="J3" s="48" t="s">
        <v>15</v>
      </c>
      <c r="K3" s="87" t="s">
        <v>16</v>
      </c>
      <c r="L3" s="87" t="s">
        <v>17</v>
      </c>
      <c r="M3" s="89" t="s">
        <v>18</v>
      </c>
    </row>
    <row r="4" spans="1:13" x14ac:dyDescent="0.35">
      <c r="A4" s="83"/>
      <c r="B4" s="3" t="s">
        <v>19</v>
      </c>
      <c r="C4" s="3" t="s">
        <v>20</v>
      </c>
      <c r="D4" s="3" t="s">
        <v>20</v>
      </c>
      <c r="E4" s="3" t="s">
        <v>19</v>
      </c>
      <c r="F4" s="3" t="s">
        <v>20</v>
      </c>
      <c r="G4" s="3" t="s">
        <v>20</v>
      </c>
      <c r="H4" s="3" t="s">
        <v>21</v>
      </c>
      <c r="I4" s="3" t="s">
        <v>21</v>
      </c>
      <c r="J4" s="3" t="s">
        <v>22</v>
      </c>
      <c r="K4" s="88"/>
      <c r="L4" s="88"/>
      <c r="M4" s="90"/>
    </row>
    <row r="5" spans="1:13" x14ac:dyDescent="0.35">
      <c r="A5" s="72" t="s">
        <v>58</v>
      </c>
      <c r="B5" s="73"/>
      <c r="C5" s="73"/>
      <c r="D5" s="73"/>
      <c r="E5" s="73"/>
      <c r="F5" s="73"/>
      <c r="G5" s="73"/>
      <c r="H5" s="73"/>
      <c r="I5" s="73"/>
      <c r="J5" s="73"/>
      <c r="K5" s="73"/>
      <c r="L5" s="73"/>
      <c r="M5" s="74"/>
    </row>
    <row r="6" spans="1:13" x14ac:dyDescent="0.35">
      <c r="A6" s="4" t="s">
        <v>25</v>
      </c>
      <c r="B6" s="5">
        <v>1.05633741330292</v>
      </c>
      <c r="C6" s="6">
        <v>387154</v>
      </c>
      <c r="D6" s="6">
        <v>5275306</v>
      </c>
      <c r="E6" s="5">
        <v>1.0499981919339592</v>
      </c>
      <c r="F6" s="6">
        <v>406511</v>
      </c>
      <c r="G6" s="6">
        <v>5539062</v>
      </c>
      <c r="H6" s="7">
        <v>2.1212242719139209</v>
      </c>
      <c r="I6" s="7">
        <v>0.15567636489116693</v>
      </c>
      <c r="J6" s="8">
        <v>862301</v>
      </c>
      <c r="K6" s="6">
        <v>5503</v>
      </c>
      <c r="L6" s="9" t="s">
        <v>56</v>
      </c>
      <c r="M6" s="10">
        <v>13.625859477107301</v>
      </c>
    </row>
    <row r="7" spans="1:13" x14ac:dyDescent="0.35">
      <c r="A7" s="11" t="s">
        <v>43</v>
      </c>
      <c r="B7" s="5">
        <v>0.94231742283690334</v>
      </c>
      <c r="C7" s="6">
        <v>298609</v>
      </c>
      <c r="D7" s="6">
        <v>8958270</v>
      </c>
      <c r="E7" s="5">
        <v>1</v>
      </c>
      <c r="F7" s="6">
        <v>298609</v>
      </c>
      <c r="G7" s="6">
        <v>8958270</v>
      </c>
      <c r="H7" s="7">
        <v>1.3083965988968853</v>
      </c>
      <c r="I7" s="7">
        <v>4.3613219963229505E-2</v>
      </c>
      <c r="J7" s="8">
        <v>390699</v>
      </c>
      <c r="K7" s="6">
        <v>895</v>
      </c>
      <c r="L7" s="9" t="s">
        <v>26</v>
      </c>
      <c r="M7" s="10">
        <v>30</v>
      </c>
    </row>
    <row r="8" spans="1:13" x14ac:dyDescent="0.35">
      <c r="A8" s="4" t="s">
        <v>23</v>
      </c>
      <c r="B8" s="5">
        <v>1.0088502575282698</v>
      </c>
      <c r="C8" s="6">
        <v>4427594</v>
      </c>
      <c r="D8" s="6">
        <v>72306348</v>
      </c>
      <c r="E8" s="5">
        <v>0.78999999999999992</v>
      </c>
      <c r="F8" s="6">
        <v>3497800</v>
      </c>
      <c r="G8" s="6">
        <v>57122015</v>
      </c>
      <c r="H8" s="91">
        <v>0.92448306023435811</v>
      </c>
      <c r="I8" s="91">
        <v>5.7574951392832321E-2</v>
      </c>
      <c r="J8" s="93">
        <v>3379833</v>
      </c>
      <c r="K8" s="6">
        <v>34034</v>
      </c>
      <c r="L8" s="9" t="s">
        <v>57</v>
      </c>
      <c r="M8" s="10">
        <v>16.330842397630629</v>
      </c>
    </row>
    <row r="9" spans="1:13" x14ac:dyDescent="0.35">
      <c r="A9" s="4" t="s">
        <v>44</v>
      </c>
      <c r="B9" s="5">
        <v>0.99248655488769377</v>
      </c>
      <c r="C9" s="6">
        <v>188235</v>
      </c>
      <c r="D9" s="6">
        <v>1882350</v>
      </c>
      <c r="E9" s="5">
        <v>0.83999787499667966</v>
      </c>
      <c r="F9" s="6">
        <v>158117</v>
      </c>
      <c r="G9" s="6">
        <v>1581170</v>
      </c>
      <c r="H9" s="92"/>
      <c r="I9" s="92"/>
      <c r="J9" s="94"/>
      <c r="K9" s="6">
        <v>10844</v>
      </c>
      <c r="L9" s="9" t="s">
        <v>27</v>
      </c>
      <c r="M9" s="10">
        <v>10</v>
      </c>
    </row>
    <row r="10" spans="1:13" x14ac:dyDescent="0.35">
      <c r="A10" s="4" t="s">
        <v>45</v>
      </c>
      <c r="B10" s="5">
        <v>0.93691243653580891</v>
      </c>
      <c r="C10" s="6">
        <v>95774</v>
      </c>
      <c r="D10" s="6">
        <v>622531</v>
      </c>
      <c r="E10" s="5">
        <v>1.0499926911270283</v>
      </c>
      <c r="F10" s="6">
        <v>100562</v>
      </c>
      <c r="G10" s="6">
        <v>653653</v>
      </c>
      <c r="H10" s="7">
        <v>1.4865555577653586</v>
      </c>
      <c r="I10" s="7">
        <v>0.22870085504082441</v>
      </c>
      <c r="J10" s="8">
        <v>149491</v>
      </c>
      <c r="K10" s="6">
        <v>8737</v>
      </c>
      <c r="L10" s="9" t="s">
        <v>27</v>
      </c>
      <c r="M10" s="10">
        <v>6.5</v>
      </c>
    </row>
    <row r="11" spans="1:13" x14ac:dyDescent="0.35">
      <c r="A11" s="4" t="s">
        <v>64</v>
      </c>
      <c r="B11" s="5"/>
      <c r="C11" s="6"/>
      <c r="D11" s="6"/>
      <c r="E11" s="5"/>
      <c r="F11" s="6"/>
      <c r="G11" s="6"/>
      <c r="H11" s="7"/>
      <c r="I11" s="7"/>
      <c r="J11" s="8"/>
      <c r="K11" s="62" t="s">
        <v>65</v>
      </c>
      <c r="L11" s="9"/>
      <c r="M11" s="10"/>
    </row>
    <row r="12" spans="1:13" ht="15" thickBot="1" x14ac:dyDescent="0.4">
      <c r="A12" s="12" t="s">
        <v>30</v>
      </c>
      <c r="B12" s="13">
        <v>1.0011923954977133</v>
      </c>
      <c r="C12" s="14">
        <v>806062</v>
      </c>
      <c r="D12" s="14">
        <v>10585661</v>
      </c>
      <c r="E12" s="13">
        <v>0.94242750557649413</v>
      </c>
      <c r="F12" s="14">
        <v>759655</v>
      </c>
      <c r="G12" s="14">
        <v>9976218</v>
      </c>
      <c r="H12" s="15">
        <v>1.0767203533182828</v>
      </c>
      <c r="I12" s="15">
        <v>8.1988584504684367E-2</v>
      </c>
      <c r="J12" s="16">
        <v>817936</v>
      </c>
      <c r="K12" s="14">
        <v>601</v>
      </c>
      <c r="L12" s="17" t="s">
        <v>24</v>
      </c>
      <c r="M12" s="18">
        <v>13.132564244437773</v>
      </c>
    </row>
    <row r="13" spans="1:13" ht="15" thickTop="1" x14ac:dyDescent="0.35">
      <c r="A13" s="19" t="s">
        <v>59</v>
      </c>
      <c r="B13" s="20">
        <v>1.0055594017091554</v>
      </c>
      <c r="C13" s="21">
        <v>6203428</v>
      </c>
      <c r="D13" s="21">
        <v>99630466</v>
      </c>
      <c r="E13" s="20">
        <v>0.8416722553045024</v>
      </c>
      <c r="F13" s="21">
        <v>5221254</v>
      </c>
      <c r="G13" s="21">
        <v>83830388</v>
      </c>
      <c r="H13" s="22">
        <v>1.0725891500339013</v>
      </c>
      <c r="I13" s="22">
        <v>6.6804653659518515E-2</v>
      </c>
      <c r="J13" s="23">
        <v>5600260</v>
      </c>
      <c r="K13" s="24"/>
      <c r="L13" s="25"/>
      <c r="M13" s="26">
        <v>16.060550070058039</v>
      </c>
    </row>
    <row r="14" spans="1:13" x14ac:dyDescent="0.35">
      <c r="A14" s="75"/>
      <c r="B14" s="76"/>
      <c r="C14" s="76"/>
      <c r="D14" s="76"/>
      <c r="E14" s="76"/>
      <c r="F14" s="76"/>
      <c r="G14" s="76"/>
      <c r="H14" s="76"/>
      <c r="I14" s="76"/>
      <c r="J14" s="76"/>
      <c r="K14" s="76"/>
      <c r="L14" s="76"/>
      <c r="M14" s="77"/>
    </row>
    <row r="15" spans="1:13" x14ac:dyDescent="0.35">
      <c r="A15" s="72" t="s">
        <v>60</v>
      </c>
      <c r="B15" s="73"/>
      <c r="C15" s="73"/>
      <c r="D15" s="73"/>
      <c r="E15" s="73"/>
      <c r="F15" s="73"/>
      <c r="G15" s="73"/>
      <c r="H15" s="73"/>
      <c r="I15" s="73"/>
      <c r="J15" s="73"/>
      <c r="K15" s="73"/>
      <c r="L15" s="73"/>
      <c r="M15" s="74"/>
    </row>
    <row r="16" spans="1:13" x14ac:dyDescent="0.35">
      <c r="A16" s="11" t="s">
        <v>31</v>
      </c>
      <c r="B16" s="5">
        <v>1.0107635200709741</v>
      </c>
      <c r="C16" s="6">
        <v>3262966</v>
      </c>
      <c r="D16" s="6">
        <v>21401958</v>
      </c>
      <c r="E16" s="5">
        <v>0.68000003677635623</v>
      </c>
      <c r="F16" s="6">
        <v>2218817</v>
      </c>
      <c r="G16" s="6">
        <v>14553332</v>
      </c>
      <c r="H16" s="7">
        <v>0.47649535766131229</v>
      </c>
      <c r="I16" s="7">
        <v>7.2647005064055428E-2</v>
      </c>
      <c r="J16" s="8">
        <v>1057256</v>
      </c>
      <c r="K16" s="6">
        <v>474</v>
      </c>
      <c r="L16" s="9" t="s">
        <v>24</v>
      </c>
      <c r="M16" s="10">
        <v>6.5590502628590066</v>
      </c>
    </row>
    <row r="17" spans="1:13" x14ac:dyDescent="0.35">
      <c r="A17" s="11" t="s">
        <v>32</v>
      </c>
      <c r="B17" s="5">
        <v>0.9762668665408043</v>
      </c>
      <c r="C17" s="6">
        <v>3389128</v>
      </c>
      <c r="D17" s="6">
        <v>65022197</v>
      </c>
      <c r="E17" s="5">
        <v>0.73</v>
      </c>
      <c r="F17" s="6">
        <v>2474063</v>
      </c>
      <c r="G17" s="6">
        <v>47466195</v>
      </c>
      <c r="H17" s="68">
        <v>0.54467967489662128</v>
      </c>
      <c r="I17" s="68">
        <v>3.0807044192360123E-2</v>
      </c>
      <c r="J17" s="70">
        <v>1507529</v>
      </c>
      <c r="K17" s="6">
        <v>55</v>
      </c>
      <c r="L17" s="9" t="s">
        <v>24</v>
      </c>
      <c r="M17" s="10">
        <v>19.185523994876608</v>
      </c>
    </row>
    <row r="18" spans="1:13" x14ac:dyDescent="0.35">
      <c r="A18" s="11" t="s">
        <v>33</v>
      </c>
      <c r="B18" s="5">
        <v>0.92962148583679627</v>
      </c>
      <c r="C18" s="6">
        <v>287914</v>
      </c>
      <c r="D18" s="6">
        <v>1439570</v>
      </c>
      <c r="E18" s="5">
        <v>1.02</v>
      </c>
      <c r="F18" s="6">
        <v>293672</v>
      </c>
      <c r="G18" s="6">
        <v>1468360</v>
      </c>
      <c r="H18" s="69"/>
      <c r="I18" s="69"/>
      <c r="J18" s="71"/>
      <c r="K18" s="6">
        <v>10</v>
      </c>
      <c r="L18" s="9" t="s">
        <v>24</v>
      </c>
      <c r="M18" s="10">
        <v>5</v>
      </c>
    </row>
    <row r="19" spans="1:13" x14ac:dyDescent="0.35">
      <c r="A19" s="11" t="s">
        <v>42</v>
      </c>
      <c r="B19" s="5">
        <v>0.93238158869242349</v>
      </c>
      <c r="C19" s="6">
        <v>1131763</v>
      </c>
      <c r="D19" s="6">
        <v>28294075</v>
      </c>
      <c r="E19" s="5">
        <v>0.92000003534308861</v>
      </c>
      <c r="F19" s="6">
        <v>1041222</v>
      </c>
      <c r="G19" s="6">
        <v>26030550</v>
      </c>
      <c r="H19" s="7">
        <v>0.19846872232818746</v>
      </c>
      <c r="I19" s="7">
        <v>7.938748893127498E-3</v>
      </c>
      <c r="J19" s="8">
        <v>206650</v>
      </c>
      <c r="K19" s="6">
        <v>27</v>
      </c>
      <c r="L19" s="9" t="s">
        <v>24</v>
      </c>
      <c r="M19" s="10">
        <v>25</v>
      </c>
    </row>
    <row r="20" spans="1:13" x14ac:dyDescent="0.35">
      <c r="A20" s="11" t="s">
        <v>34</v>
      </c>
      <c r="B20" s="5">
        <v>1.2990243533689192</v>
      </c>
      <c r="C20" s="6">
        <v>532713</v>
      </c>
      <c r="D20" s="6">
        <v>2663565</v>
      </c>
      <c r="E20" s="5">
        <v>0.91000031912117785</v>
      </c>
      <c r="F20" s="6">
        <v>484769</v>
      </c>
      <c r="G20" s="6">
        <v>2423845</v>
      </c>
      <c r="H20" s="7">
        <v>0.2354907595163882</v>
      </c>
      <c r="I20" s="7">
        <v>4.7098151903277645E-2</v>
      </c>
      <c r="J20" s="8">
        <v>114158.62</v>
      </c>
      <c r="K20" s="6">
        <v>10</v>
      </c>
      <c r="L20" s="9" t="s">
        <v>55</v>
      </c>
      <c r="M20" s="10">
        <v>5</v>
      </c>
    </row>
    <row r="21" spans="1:13" ht="15" thickBot="1" x14ac:dyDescent="0.4">
      <c r="A21" s="27" t="s">
        <v>35</v>
      </c>
      <c r="B21" s="13">
        <v>0.98228202068479076</v>
      </c>
      <c r="C21" s="14">
        <v>1256156</v>
      </c>
      <c r="D21" s="14">
        <v>14391457</v>
      </c>
      <c r="E21" s="13">
        <v>0.93000073239311043</v>
      </c>
      <c r="F21" s="14">
        <v>1168226</v>
      </c>
      <c r="G21" s="14">
        <v>13384065</v>
      </c>
      <c r="H21" s="15">
        <v>1.0610053191762552</v>
      </c>
      <c r="I21" s="15">
        <v>9.2609681147642578E-2</v>
      </c>
      <c r="J21" s="16">
        <v>1239494</v>
      </c>
      <c r="K21" s="14">
        <v>1071</v>
      </c>
      <c r="L21" s="17" t="s">
        <v>24</v>
      </c>
      <c r="M21" s="18">
        <v>11.456743031916417</v>
      </c>
    </row>
    <row r="22" spans="1:13" ht="15.5" thickTop="1" thickBot="1" x14ac:dyDescent="0.4">
      <c r="A22" s="28" t="s">
        <v>61</v>
      </c>
      <c r="B22" s="29">
        <v>0.99479933294256873</v>
      </c>
      <c r="C22" s="30">
        <v>9860640</v>
      </c>
      <c r="D22" s="30">
        <v>133212822</v>
      </c>
      <c r="E22" s="29">
        <v>0.77893217073131149</v>
      </c>
      <c r="F22" s="30">
        <v>7680769</v>
      </c>
      <c r="G22" s="30">
        <v>105326347</v>
      </c>
      <c r="H22" s="31">
        <v>0.53706700722284451</v>
      </c>
      <c r="I22" s="31">
        <v>3.9164821749287967E-2</v>
      </c>
      <c r="J22" s="32">
        <v>4125087.62</v>
      </c>
      <c r="K22" s="33"/>
      <c r="L22" s="34"/>
      <c r="M22" s="35">
        <v>13.509551307014554</v>
      </c>
    </row>
    <row r="23" spans="1:13" ht="15.5" thickTop="1" thickBot="1" x14ac:dyDescent="0.4">
      <c r="A23" s="49" t="s">
        <v>62</v>
      </c>
      <c r="B23" s="50">
        <v>0.998927120644857</v>
      </c>
      <c r="C23" s="51">
        <v>16064068</v>
      </c>
      <c r="D23" s="51">
        <v>232843288</v>
      </c>
      <c r="E23" s="50">
        <v>0.80316038090285191</v>
      </c>
      <c r="F23" s="51">
        <v>12902023</v>
      </c>
      <c r="G23" s="51">
        <v>189156735</v>
      </c>
      <c r="H23" s="52">
        <v>0.75378468565243317</v>
      </c>
      <c r="I23" s="52">
        <v>5.1414228801943941E-2</v>
      </c>
      <c r="J23" s="53">
        <v>9725347.620000001</v>
      </c>
      <c r="K23" s="51"/>
      <c r="L23" s="54"/>
      <c r="M23" s="55">
        <v>14.49466523672584</v>
      </c>
    </row>
    <row r="25" spans="1:13" x14ac:dyDescent="0.35">
      <c r="A25" s="44" t="s">
        <v>70</v>
      </c>
      <c r="F25" s="56"/>
      <c r="G25" s="56"/>
      <c r="H25" s="57"/>
      <c r="I25" s="57"/>
    </row>
  </sheetData>
  <mergeCells count="17">
    <mergeCell ref="A1:M1"/>
    <mergeCell ref="A2:A4"/>
    <mergeCell ref="C2:D2"/>
    <mergeCell ref="F2:I2"/>
    <mergeCell ref="K2:L2"/>
    <mergeCell ref="K3:K4"/>
    <mergeCell ref="L3:L4"/>
    <mergeCell ref="M3:M4"/>
    <mergeCell ref="H17:H18"/>
    <mergeCell ref="I17:I18"/>
    <mergeCell ref="J17:J18"/>
    <mergeCell ref="A5:M5"/>
    <mergeCell ref="H8:H9"/>
    <mergeCell ref="I8:I9"/>
    <mergeCell ref="J8:J9"/>
    <mergeCell ref="A14:M14"/>
    <mergeCell ref="A15:M1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5D928-E1B0-43AF-9DC4-952DAFBC58E1}">
  <dimension ref="A1:M25"/>
  <sheetViews>
    <sheetView workbookViewId="0">
      <selection sqref="A1:M1"/>
    </sheetView>
  </sheetViews>
  <sheetFormatPr defaultRowHeight="14.5" x14ac:dyDescent="0.35"/>
  <cols>
    <col min="1" max="1" width="36.36328125" customWidth="1"/>
    <col min="2" max="4" width="17.54296875" customWidth="1"/>
    <col min="5" max="5" width="15.90625" customWidth="1"/>
    <col min="6" max="6" width="15" customWidth="1"/>
    <col min="7" max="7" width="14.54296875" customWidth="1"/>
    <col min="8" max="8" width="16.453125" customWidth="1"/>
    <col min="9" max="11" width="15.54296875" customWidth="1"/>
    <col min="12" max="12" width="18.08984375" customWidth="1"/>
    <col min="13" max="13" width="15" customWidth="1"/>
  </cols>
  <sheetData>
    <row r="1" spans="1:13" ht="16" thickBot="1" x14ac:dyDescent="0.4">
      <c r="A1" s="78" t="s">
        <v>79</v>
      </c>
      <c r="B1" s="79"/>
      <c r="C1" s="79"/>
      <c r="D1" s="79"/>
      <c r="E1" s="79"/>
      <c r="F1" s="79"/>
      <c r="G1" s="79"/>
      <c r="H1" s="79"/>
      <c r="I1" s="79"/>
      <c r="J1" s="79"/>
      <c r="K1" s="79"/>
      <c r="L1" s="79"/>
      <c r="M1" s="80"/>
    </row>
    <row r="2" spans="1:13" ht="42" x14ac:dyDescent="0.35">
      <c r="A2" s="81" t="s">
        <v>0</v>
      </c>
      <c r="B2" s="1" t="s">
        <v>1</v>
      </c>
      <c r="C2" s="84" t="s">
        <v>2</v>
      </c>
      <c r="D2" s="85"/>
      <c r="E2" s="1" t="s">
        <v>3</v>
      </c>
      <c r="F2" s="84" t="s">
        <v>4</v>
      </c>
      <c r="G2" s="86"/>
      <c r="H2" s="86"/>
      <c r="I2" s="85"/>
      <c r="J2" s="47" t="s">
        <v>5</v>
      </c>
      <c r="K2" s="84" t="s">
        <v>6</v>
      </c>
      <c r="L2" s="85"/>
      <c r="M2" s="2" t="s">
        <v>7</v>
      </c>
    </row>
    <row r="3" spans="1:13" ht="42" x14ac:dyDescent="0.35">
      <c r="A3" s="82"/>
      <c r="B3" s="48" t="s">
        <v>8</v>
      </c>
      <c r="C3" s="48" t="s">
        <v>9</v>
      </c>
      <c r="D3" s="48" t="s">
        <v>10</v>
      </c>
      <c r="E3" s="48" t="s">
        <v>11</v>
      </c>
      <c r="F3" s="48" t="s">
        <v>12</v>
      </c>
      <c r="G3" s="48" t="s">
        <v>10</v>
      </c>
      <c r="H3" s="48" t="s">
        <v>13</v>
      </c>
      <c r="I3" s="48" t="s">
        <v>14</v>
      </c>
      <c r="J3" s="48" t="s">
        <v>15</v>
      </c>
      <c r="K3" s="87" t="s">
        <v>16</v>
      </c>
      <c r="L3" s="87" t="s">
        <v>17</v>
      </c>
      <c r="M3" s="89" t="s">
        <v>18</v>
      </c>
    </row>
    <row r="4" spans="1:13" x14ac:dyDescent="0.35">
      <c r="A4" s="83"/>
      <c r="B4" s="3" t="s">
        <v>19</v>
      </c>
      <c r="C4" s="3" t="s">
        <v>20</v>
      </c>
      <c r="D4" s="3" t="s">
        <v>20</v>
      </c>
      <c r="E4" s="3" t="s">
        <v>19</v>
      </c>
      <c r="F4" s="3" t="s">
        <v>20</v>
      </c>
      <c r="G4" s="3" t="s">
        <v>20</v>
      </c>
      <c r="H4" s="3" t="s">
        <v>21</v>
      </c>
      <c r="I4" s="3" t="s">
        <v>21</v>
      </c>
      <c r="J4" s="3" t="s">
        <v>22</v>
      </c>
      <c r="K4" s="88"/>
      <c r="L4" s="88"/>
      <c r="M4" s="90"/>
    </row>
    <row r="5" spans="1:13" x14ac:dyDescent="0.35">
      <c r="A5" s="72" t="s">
        <v>58</v>
      </c>
      <c r="B5" s="73"/>
      <c r="C5" s="73"/>
      <c r="D5" s="73"/>
      <c r="E5" s="73"/>
      <c r="F5" s="73"/>
      <c r="G5" s="73"/>
      <c r="H5" s="73"/>
      <c r="I5" s="73"/>
      <c r="J5" s="73"/>
      <c r="K5" s="73"/>
      <c r="L5" s="73"/>
      <c r="M5" s="74"/>
    </row>
    <row r="6" spans="1:13" x14ac:dyDescent="0.35">
      <c r="A6" s="4" t="s">
        <v>25</v>
      </c>
      <c r="B6" s="5">
        <v>1</v>
      </c>
      <c r="C6" s="6">
        <v>593738</v>
      </c>
      <c r="D6" s="6">
        <v>7540473</v>
      </c>
      <c r="E6" s="5">
        <v>1.0443834654342485</v>
      </c>
      <c r="F6" s="6">
        <v>620090</v>
      </c>
      <c r="G6" s="6">
        <v>7875145</v>
      </c>
      <c r="H6" s="7">
        <v>3.3817152393083494</v>
      </c>
      <c r="I6" s="7">
        <v>0.26627679049672043</v>
      </c>
      <c r="J6" s="8">
        <v>2096968.31</v>
      </c>
      <c r="K6" s="6">
        <v>8821</v>
      </c>
      <c r="L6" s="9" t="s">
        <v>24</v>
      </c>
      <c r="M6" s="10">
        <v>12.7</v>
      </c>
    </row>
    <row r="7" spans="1:13" x14ac:dyDescent="0.35">
      <c r="A7" s="11" t="s">
        <v>43</v>
      </c>
      <c r="B7" s="5">
        <v>0.94</v>
      </c>
      <c r="C7" s="6">
        <v>435642</v>
      </c>
      <c r="D7" s="6">
        <v>7841557</v>
      </c>
      <c r="E7" s="5">
        <v>0.65</v>
      </c>
      <c r="F7" s="6">
        <v>283167</v>
      </c>
      <c r="G7" s="6">
        <v>5097012</v>
      </c>
      <c r="H7" s="7">
        <v>3.7543101640917942</v>
      </c>
      <c r="I7" s="7">
        <v>0.20857278689398859</v>
      </c>
      <c r="J7" s="8">
        <v>1063098</v>
      </c>
      <c r="K7" s="6">
        <v>1424</v>
      </c>
      <c r="L7" s="9" t="s">
        <v>26</v>
      </c>
      <c r="M7" s="10">
        <v>18</v>
      </c>
    </row>
    <row r="8" spans="1:13" x14ac:dyDescent="0.35">
      <c r="A8" s="4" t="s">
        <v>23</v>
      </c>
      <c r="B8" s="5">
        <v>1</v>
      </c>
      <c r="C8" s="6">
        <v>7392619</v>
      </c>
      <c r="D8" s="6">
        <v>116064118</v>
      </c>
      <c r="E8" s="5">
        <v>0.85274176851262051</v>
      </c>
      <c r="F8" s="6">
        <v>6303995</v>
      </c>
      <c r="G8" s="6">
        <v>98972722</v>
      </c>
      <c r="H8" s="68">
        <v>1.7940196221029503</v>
      </c>
      <c r="I8" s="68">
        <v>0.11557062770266938</v>
      </c>
      <c r="J8" s="70">
        <v>11636142.949999999</v>
      </c>
      <c r="K8" s="6">
        <v>53345</v>
      </c>
      <c r="L8" s="9" t="s">
        <v>24</v>
      </c>
      <c r="M8" s="10">
        <v>15.7</v>
      </c>
    </row>
    <row r="9" spans="1:13" x14ac:dyDescent="0.35">
      <c r="A9" s="4" t="s">
        <v>44</v>
      </c>
      <c r="B9" s="5">
        <v>0.99</v>
      </c>
      <c r="C9" s="6">
        <v>216759</v>
      </c>
      <c r="D9" s="6">
        <v>2037535</v>
      </c>
      <c r="E9" s="5">
        <v>0.84000387527161502</v>
      </c>
      <c r="F9" s="6">
        <v>182078</v>
      </c>
      <c r="G9" s="6">
        <v>1711537</v>
      </c>
      <c r="H9" s="69"/>
      <c r="I9" s="69"/>
      <c r="J9" s="71"/>
      <c r="K9" s="6">
        <v>12233</v>
      </c>
      <c r="L9" s="9" t="s">
        <v>27</v>
      </c>
      <c r="M9" s="10">
        <v>9.4</v>
      </c>
    </row>
    <row r="10" spans="1:13" x14ac:dyDescent="0.35">
      <c r="A10" s="4" t="s">
        <v>45</v>
      </c>
      <c r="B10" s="5">
        <v>1.1599999999999999</v>
      </c>
      <c r="C10" s="6">
        <v>204249</v>
      </c>
      <c r="D10" s="6">
        <v>1858666</v>
      </c>
      <c r="E10" s="5">
        <v>1</v>
      </c>
      <c r="F10" s="6">
        <v>204249</v>
      </c>
      <c r="G10" s="6">
        <v>1858666</v>
      </c>
      <c r="H10" s="7">
        <v>2.6347903294508175</v>
      </c>
      <c r="I10" s="7">
        <v>0.28953739884074919</v>
      </c>
      <c r="J10" s="8">
        <v>538153.29</v>
      </c>
      <c r="K10" s="6">
        <v>15033</v>
      </c>
      <c r="L10" s="9" t="s">
        <v>27</v>
      </c>
      <c r="M10" s="10">
        <v>9.1</v>
      </c>
    </row>
    <row r="11" spans="1:13" x14ac:dyDescent="0.35">
      <c r="A11" s="4" t="s">
        <v>28</v>
      </c>
      <c r="B11" s="5">
        <v>1.04</v>
      </c>
      <c r="C11" s="6">
        <v>876</v>
      </c>
      <c r="D11" s="6">
        <v>1752</v>
      </c>
      <c r="E11" s="5">
        <v>1</v>
      </c>
      <c r="F11" s="6">
        <v>876</v>
      </c>
      <c r="G11" s="6">
        <v>1752</v>
      </c>
      <c r="H11" s="7">
        <v>411.54566210045664</v>
      </c>
      <c r="I11" s="7">
        <v>205.77283105022832</v>
      </c>
      <c r="J11" s="8">
        <v>360514</v>
      </c>
      <c r="K11" s="6">
        <v>133</v>
      </c>
      <c r="L11" s="9" t="s">
        <v>29</v>
      </c>
      <c r="M11" s="10">
        <v>2</v>
      </c>
    </row>
    <row r="12" spans="1:13" ht="15" thickBot="1" x14ac:dyDescent="0.4">
      <c r="A12" s="12" t="s">
        <v>30</v>
      </c>
      <c r="B12" s="13">
        <v>1</v>
      </c>
      <c r="C12" s="14">
        <v>730255</v>
      </c>
      <c r="D12" s="14">
        <v>7667678</v>
      </c>
      <c r="E12" s="13">
        <v>0.9446819809518594</v>
      </c>
      <c r="F12" s="14">
        <v>689859</v>
      </c>
      <c r="G12" s="14">
        <v>7243517</v>
      </c>
      <c r="H12" s="15">
        <v>2.659687126671725</v>
      </c>
      <c r="I12" s="15">
        <v>0.25330353587349763</v>
      </c>
      <c r="J12" s="16">
        <v>1834808.4099999769</v>
      </c>
      <c r="K12" s="14">
        <v>673</v>
      </c>
      <c r="L12" s="17" t="s">
        <v>24</v>
      </c>
      <c r="M12" s="18">
        <v>10.5</v>
      </c>
    </row>
    <row r="13" spans="1:13" ht="15" thickTop="1" x14ac:dyDescent="0.35">
      <c r="A13" s="19" t="s">
        <v>59</v>
      </c>
      <c r="B13" s="20">
        <v>0.99981302566557895</v>
      </c>
      <c r="C13" s="21">
        <v>9574138</v>
      </c>
      <c r="D13" s="21">
        <v>143011779</v>
      </c>
      <c r="E13" s="20">
        <v>0.86528046480577303</v>
      </c>
      <c r="F13" s="21">
        <v>8284314</v>
      </c>
      <c r="G13" s="21">
        <v>122760351</v>
      </c>
      <c r="H13" s="22">
        <v>2.1160090792923749</v>
      </c>
      <c r="I13" s="22">
        <v>0.14279598382872291</v>
      </c>
      <c r="J13" s="23">
        <v>17529684.959999979</v>
      </c>
      <c r="K13" s="24"/>
      <c r="L13" s="25"/>
      <c r="M13" s="26">
        <v>14.937300778409503</v>
      </c>
    </row>
    <row r="14" spans="1:13" x14ac:dyDescent="0.35">
      <c r="A14" s="75"/>
      <c r="B14" s="76"/>
      <c r="C14" s="76"/>
      <c r="D14" s="76"/>
      <c r="E14" s="76"/>
      <c r="F14" s="76"/>
      <c r="G14" s="76"/>
      <c r="H14" s="76"/>
      <c r="I14" s="76"/>
      <c r="J14" s="76"/>
      <c r="K14" s="76"/>
      <c r="L14" s="76"/>
      <c r="M14" s="77"/>
    </row>
    <row r="15" spans="1:13" x14ac:dyDescent="0.35">
      <c r="A15" s="72" t="s">
        <v>60</v>
      </c>
      <c r="B15" s="73"/>
      <c r="C15" s="73"/>
      <c r="D15" s="73"/>
      <c r="E15" s="73"/>
      <c r="F15" s="73"/>
      <c r="G15" s="73"/>
      <c r="H15" s="73"/>
      <c r="I15" s="73"/>
      <c r="J15" s="73"/>
      <c r="K15" s="73"/>
      <c r="L15" s="73"/>
      <c r="M15" s="74"/>
    </row>
    <row r="16" spans="1:13" x14ac:dyDescent="0.35">
      <c r="A16" s="11" t="s">
        <v>31</v>
      </c>
      <c r="B16" s="5">
        <v>1</v>
      </c>
      <c r="C16" s="6">
        <v>8404877</v>
      </c>
      <c r="D16" s="6">
        <v>73122430</v>
      </c>
      <c r="E16" s="5">
        <v>0.67999988102145936</v>
      </c>
      <c r="F16" s="6">
        <v>5715315</v>
      </c>
      <c r="G16" s="6">
        <v>49723244</v>
      </c>
      <c r="H16" s="7">
        <v>0.88862776768979546</v>
      </c>
      <c r="I16" s="7">
        <v>0.10214112272296499</v>
      </c>
      <c r="J16" s="8">
        <v>5078787.93</v>
      </c>
      <c r="K16" s="6">
        <v>1296</v>
      </c>
      <c r="L16" s="9" t="s">
        <v>24</v>
      </c>
      <c r="M16" s="10">
        <v>8.6999999999999993</v>
      </c>
    </row>
    <row r="17" spans="1:13" x14ac:dyDescent="0.35">
      <c r="A17" s="11" t="s">
        <v>32</v>
      </c>
      <c r="B17" s="5">
        <v>0.99</v>
      </c>
      <c r="C17" s="6">
        <v>2264572</v>
      </c>
      <c r="D17" s="6">
        <v>43447000</v>
      </c>
      <c r="E17" s="5">
        <v>0.72999955841545339</v>
      </c>
      <c r="F17" s="6">
        <v>1653137</v>
      </c>
      <c r="G17" s="6">
        <v>31716291</v>
      </c>
      <c r="H17" s="68">
        <v>2.5735555183463377</v>
      </c>
      <c r="I17" s="68">
        <v>0.14126980653417726</v>
      </c>
      <c r="J17" s="70">
        <v>4701339</v>
      </c>
      <c r="K17" s="6">
        <v>39</v>
      </c>
      <c r="L17" s="9" t="s">
        <v>24</v>
      </c>
      <c r="M17" s="10">
        <v>19.185523994876608</v>
      </c>
    </row>
    <row r="18" spans="1:13" x14ac:dyDescent="0.35">
      <c r="A18" s="11" t="s">
        <v>33</v>
      </c>
      <c r="B18" s="5">
        <v>1.1299999999999999</v>
      </c>
      <c r="C18" s="6">
        <v>170246</v>
      </c>
      <c r="D18" s="6">
        <v>1532214</v>
      </c>
      <c r="E18" s="5">
        <v>1.02</v>
      </c>
      <c r="F18" s="6">
        <v>173651</v>
      </c>
      <c r="G18" s="6">
        <v>1562858</v>
      </c>
      <c r="H18" s="69"/>
      <c r="I18" s="69"/>
      <c r="J18" s="71"/>
      <c r="K18" s="6">
        <v>14</v>
      </c>
      <c r="L18" s="9" t="s">
        <v>24</v>
      </c>
      <c r="M18" s="10">
        <v>9</v>
      </c>
    </row>
    <row r="19" spans="1:13" x14ac:dyDescent="0.35">
      <c r="A19" s="11" t="s">
        <v>42</v>
      </c>
      <c r="B19" s="5">
        <v>0.95</v>
      </c>
      <c r="C19" s="6">
        <v>357085</v>
      </c>
      <c r="D19" s="6">
        <v>7141700</v>
      </c>
      <c r="E19" s="5">
        <v>0.67</v>
      </c>
      <c r="F19" s="6">
        <v>239247</v>
      </c>
      <c r="G19" s="6">
        <v>4784939</v>
      </c>
      <c r="H19" s="7">
        <v>1.7857531726109779</v>
      </c>
      <c r="I19" s="7">
        <v>8.9287658630548897E-2</v>
      </c>
      <c r="J19" s="8">
        <v>427236</v>
      </c>
      <c r="K19" s="6">
        <v>23</v>
      </c>
      <c r="L19" s="9" t="s">
        <v>24</v>
      </c>
      <c r="M19" s="10">
        <v>20</v>
      </c>
    </row>
    <row r="20" spans="1:13" x14ac:dyDescent="0.35">
      <c r="A20" s="11" t="s">
        <v>34</v>
      </c>
      <c r="B20" s="5">
        <v>1</v>
      </c>
      <c r="C20" s="6">
        <v>1917797</v>
      </c>
      <c r="D20" s="6">
        <v>9588985</v>
      </c>
      <c r="E20" s="5">
        <v>1</v>
      </c>
      <c r="F20" s="6">
        <v>1917797</v>
      </c>
      <c r="G20" s="6">
        <v>9588985</v>
      </c>
      <c r="H20" s="7">
        <v>0.34940255929068614</v>
      </c>
      <c r="I20" s="7">
        <v>6.9880511858137234E-2</v>
      </c>
      <c r="J20" s="8">
        <v>670083.18000000005</v>
      </c>
      <c r="K20" s="6">
        <v>8</v>
      </c>
      <c r="L20" s="9" t="s">
        <v>46</v>
      </c>
      <c r="M20" s="10">
        <v>5</v>
      </c>
    </row>
    <row r="21" spans="1:13" ht="15" thickBot="1" x14ac:dyDescent="0.4">
      <c r="A21" s="27" t="s">
        <v>35</v>
      </c>
      <c r="B21" s="13">
        <v>1.01</v>
      </c>
      <c r="C21" s="14">
        <v>183254</v>
      </c>
      <c r="D21" s="14">
        <v>2327326</v>
      </c>
      <c r="E21" s="13">
        <v>0.93001091381361389</v>
      </c>
      <c r="F21" s="14">
        <v>170428</v>
      </c>
      <c r="G21" s="14">
        <v>2164438</v>
      </c>
      <c r="H21" s="15">
        <v>4.406589765474286</v>
      </c>
      <c r="I21" s="15">
        <v>0.34697557208458946</v>
      </c>
      <c r="J21" s="16">
        <v>751007.25</v>
      </c>
      <c r="K21" s="14">
        <v>85</v>
      </c>
      <c r="L21" s="17" t="s">
        <v>24</v>
      </c>
      <c r="M21" s="18">
        <v>12.7</v>
      </c>
    </row>
    <row r="22" spans="1:13" ht="15.5" thickTop="1" thickBot="1" x14ac:dyDescent="0.4">
      <c r="A22" s="28" t="s">
        <v>61</v>
      </c>
      <c r="B22" s="29">
        <v>0.99847814671802904</v>
      </c>
      <c r="C22" s="30">
        <v>13297831</v>
      </c>
      <c r="D22" s="30">
        <v>137159655</v>
      </c>
      <c r="E22" s="29">
        <v>0.74219434808578932</v>
      </c>
      <c r="F22" s="30">
        <v>9869575</v>
      </c>
      <c r="G22" s="30">
        <v>99540755</v>
      </c>
      <c r="H22" s="31">
        <v>1.1782121670100159</v>
      </c>
      <c r="I22" s="31">
        <v>0.11682102780967572</v>
      </c>
      <c r="J22" s="32">
        <v>11628453.359999999</v>
      </c>
      <c r="K22" s="33"/>
      <c r="L22" s="34"/>
      <c r="M22" s="35">
        <v>10.314438121525232</v>
      </c>
    </row>
    <row r="23" spans="1:13" ht="15.5" thickTop="1" thickBot="1" x14ac:dyDescent="0.4">
      <c r="A23" s="49" t="s">
        <v>62</v>
      </c>
      <c r="B23" s="50">
        <v>0.99903648907231934</v>
      </c>
      <c r="C23" s="51">
        <v>22871969</v>
      </c>
      <c r="D23" s="51">
        <v>280171434</v>
      </c>
      <c r="E23" s="50">
        <v>0.79371782956214898</v>
      </c>
      <c r="F23" s="51">
        <v>18153889</v>
      </c>
      <c r="G23" s="51">
        <v>222301106</v>
      </c>
      <c r="H23" s="52">
        <v>1.606164789360911</v>
      </c>
      <c r="I23" s="52">
        <v>0.13116506216025223</v>
      </c>
      <c r="J23" s="53">
        <v>29158138.319999978</v>
      </c>
      <c r="K23" s="51"/>
      <c r="L23" s="54"/>
      <c r="M23" s="55">
        <v>12.249554640442193</v>
      </c>
    </row>
    <row r="25" spans="1:13" x14ac:dyDescent="0.35">
      <c r="A25" s="44" t="s">
        <v>70</v>
      </c>
    </row>
  </sheetData>
  <mergeCells count="17">
    <mergeCell ref="A1:M1"/>
    <mergeCell ref="A2:A4"/>
    <mergeCell ref="C2:D2"/>
    <mergeCell ref="F2:I2"/>
    <mergeCell ref="K2:L2"/>
    <mergeCell ref="K3:K4"/>
    <mergeCell ref="L3:L4"/>
    <mergeCell ref="M3:M4"/>
    <mergeCell ref="H17:H18"/>
    <mergeCell ref="I17:I18"/>
    <mergeCell ref="J17:J18"/>
    <mergeCell ref="A5:M5"/>
    <mergeCell ref="H8:H9"/>
    <mergeCell ref="I8:I9"/>
    <mergeCell ref="J8:J9"/>
    <mergeCell ref="A14:M14"/>
    <mergeCell ref="A15:M15"/>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AF954-CBD0-49F6-944D-1A964AFB3D49}">
  <dimension ref="A1:M46"/>
  <sheetViews>
    <sheetView zoomScale="90" zoomScaleNormal="90" workbookViewId="0">
      <selection sqref="A1:M1"/>
    </sheetView>
  </sheetViews>
  <sheetFormatPr defaultRowHeight="14.5" x14ac:dyDescent="0.35"/>
  <cols>
    <col min="1" max="1" width="38.36328125" customWidth="1"/>
    <col min="2" max="4" width="17.54296875" customWidth="1"/>
    <col min="5" max="5" width="15.90625" customWidth="1"/>
    <col min="6" max="6" width="15" customWidth="1"/>
    <col min="7" max="7" width="14.54296875" customWidth="1"/>
    <col min="8" max="8" width="16.453125" customWidth="1"/>
    <col min="9" max="11" width="15.54296875" customWidth="1"/>
    <col min="12" max="12" width="21" customWidth="1"/>
    <col min="13" max="13" width="15" customWidth="1"/>
  </cols>
  <sheetData>
    <row r="1" spans="1:13" ht="16" thickBot="1" x14ac:dyDescent="0.4">
      <c r="A1" s="78" t="s">
        <v>80</v>
      </c>
      <c r="B1" s="79"/>
      <c r="C1" s="79"/>
      <c r="D1" s="79"/>
      <c r="E1" s="79"/>
      <c r="F1" s="79"/>
      <c r="G1" s="79"/>
      <c r="H1" s="79"/>
      <c r="I1" s="79"/>
      <c r="J1" s="79"/>
      <c r="K1" s="79"/>
      <c r="L1" s="79"/>
      <c r="M1" s="80"/>
    </row>
    <row r="2" spans="1:13" ht="42" x14ac:dyDescent="0.35">
      <c r="A2" s="81" t="s">
        <v>0</v>
      </c>
      <c r="B2" s="1" t="s">
        <v>1</v>
      </c>
      <c r="C2" s="84" t="s">
        <v>2</v>
      </c>
      <c r="D2" s="85"/>
      <c r="E2" s="1" t="s">
        <v>3</v>
      </c>
      <c r="F2" s="84" t="s">
        <v>4</v>
      </c>
      <c r="G2" s="86"/>
      <c r="H2" s="86"/>
      <c r="I2" s="85"/>
      <c r="J2" s="47" t="s">
        <v>5</v>
      </c>
      <c r="K2" s="84" t="s">
        <v>6</v>
      </c>
      <c r="L2" s="85"/>
      <c r="M2" s="2" t="s">
        <v>7</v>
      </c>
    </row>
    <row r="3" spans="1:13" ht="42" x14ac:dyDescent="0.35">
      <c r="A3" s="82"/>
      <c r="B3" s="48" t="s">
        <v>8</v>
      </c>
      <c r="C3" s="48" t="s">
        <v>9</v>
      </c>
      <c r="D3" s="48" t="s">
        <v>10</v>
      </c>
      <c r="E3" s="48" t="s">
        <v>11</v>
      </c>
      <c r="F3" s="48" t="s">
        <v>12</v>
      </c>
      <c r="G3" s="48" t="s">
        <v>10</v>
      </c>
      <c r="H3" s="48" t="s">
        <v>13</v>
      </c>
      <c r="I3" s="48" t="s">
        <v>14</v>
      </c>
      <c r="J3" s="48" t="s">
        <v>15</v>
      </c>
      <c r="K3" s="87" t="s">
        <v>16</v>
      </c>
      <c r="L3" s="87" t="s">
        <v>17</v>
      </c>
      <c r="M3" s="89" t="s">
        <v>18</v>
      </c>
    </row>
    <row r="4" spans="1:13" x14ac:dyDescent="0.35">
      <c r="A4" s="83"/>
      <c r="B4" s="3" t="s">
        <v>19</v>
      </c>
      <c r="C4" s="3" t="s">
        <v>20</v>
      </c>
      <c r="D4" s="3" t="s">
        <v>20</v>
      </c>
      <c r="E4" s="3" t="s">
        <v>19</v>
      </c>
      <c r="F4" s="3" t="s">
        <v>20</v>
      </c>
      <c r="G4" s="3" t="s">
        <v>20</v>
      </c>
      <c r="H4" s="3" t="s">
        <v>21</v>
      </c>
      <c r="I4" s="3" t="s">
        <v>21</v>
      </c>
      <c r="J4" s="3" t="s">
        <v>22</v>
      </c>
      <c r="K4" s="88"/>
      <c r="L4" s="88"/>
      <c r="M4" s="90"/>
    </row>
    <row r="5" spans="1:13" x14ac:dyDescent="0.35">
      <c r="A5" s="72" t="s">
        <v>58</v>
      </c>
      <c r="B5" s="73"/>
      <c r="C5" s="73"/>
      <c r="D5" s="73"/>
      <c r="E5" s="73"/>
      <c r="F5" s="73"/>
      <c r="G5" s="73"/>
      <c r="H5" s="73"/>
      <c r="I5" s="73"/>
      <c r="J5" s="73"/>
      <c r="K5" s="73"/>
      <c r="L5" s="73"/>
      <c r="M5" s="74"/>
    </row>
    <row r="6" spans="1:13" x14ac:dyDescent="0.35">
      <c r="A6" s="4" t="s">
        <v>25</v>
      </c>
      <c r="B6" s="5">
        <v>1.0140739050268603</v>
      </c>
      <c r="C6" s="6">
        <v>1399711</v>
      </c>
      <c r="D6" s="6">
        <v>19279209</v>
      </c>
      <c r="E6" s="5">
        <v>0.99076523653811399</v>
      </c>
      <c r="F6" s="6">
        <v>1386785</v>
      </c>
      <c r="G6" s="6">
        <v>18972751</v>
      </c>
      <c r="H6" s="7">
        <v>3.7313024801970029</v>
      </c>
      <c r="I6" s="7">
        <v>0.27273400204324616</v>
      </c>
      <c r="J6" s="58">
        <v>5174514.3100000005</v>
      </c>
      <c r="K6" s="6">
        <v>18704</v>
      </c>
      <c r="L6" s="9" t="s">
        <v>67</v>
      </c>
      <c r="M6" s="10">
        <v>13.773706858058556</v>
      </c>
    </row>
    <row r="7" spans="1:13" x14ac:dyDescent="0.35">
      <c r="A7" s="11" t="s">
        <v>43</v>
      </c>
      <c r="B7" s="5">
        <v>0.8910998356146852</v>
      </c>
      <c r="C7" s="6">
        <v>966902</v>
      </c>
      <c r="D7" s="6">
        <v>23779357</v>
      </c>
      <c r="E7" s="5">
        <v>0.79418286444748276</v>
      </c>
      <c r="F7" s="6">
        <v>767897</v>
      </c>
      <c r="G7" s="6">
        <v>19638906</v>
      </c>
      <c r="H7" s="7">
        <v>2.8782505987131088</v>
      </c>
      <c r="I7" s="7">
        <v>0.11254191043024495</v>
      </c>
      <c r="J7" s="58">
        <v>2210200</v>
      </c>
      <c r="K7" s="6">
        <v>3193</v>
      </c>
      <c r="L7" s="9" t="s">
        <v>26</v>
      </c>
      <c r="M7" s="10">
        <v>24.59334761951056</v>
      </c>
    </row>
    <row r="8" spans="1:13" x14ac:dyDescent="0.35">
      <c r="A8" s="4" t="s">
        <v>23</v>
      </c>
      <c r="B8" s="5">
        <v>1.0095788502948813</v>
      </c>
      <c r="C8" s="6">
        <v>16595685</v>
      </c>
      <c r="D8" s="6">
        <v>254844776</v>
      </c>
      <c r="E8" s="5">
        <v>0.81794864146915303</v>
      </c>
      <c r="F8" s="6">
        <v>13574418</v>
      </c>
      <c r="G8" s="6">
        <v>208609444</v>
      </c>
      <c r="H8" s="68">
        <v>1.6095425174925277</v>
      </c>
      <c r="I8" s="68">
        <v>0.10725945287556235</v>
      </c>
      <c r="J8" s="96">
        <v>23342354.949999999</v>
      </c>
      <c r="K8" s="6">
        <v>107730</v>
      </c>
      <c r="L8" s="9" t="s">
        <v>67</v>
      </c>
      <c r="M8" s="10">
        <v>15.356086597208852</v>
      </c>
    </row>
    <row r="9" spans="1:13" x14ac:dyDescent="0.35">
      <c r="A9" s="4" t="s">
        <v>44</v>
      </c>
      <c r="B9" s="5">
        <v>0.78097319148782129</v>
      </c>
      <c r="C9" s="6">
        <v>1104833</v>
      </c>
      <c r="D9" s="6">
        <v>10732984</v>
      </c>
      <c r="E9" s="5">
        <v>0.8400002534319666</v>
      </c>
      <c r="F9" s="6">
        <v>928060</v>
      </c>
      <c r="G9" s="6">
        <v>9015710</v>
      </c>
      <c r="H9" s="69"/>
      <c r="I9" s="69"/>
      <c r="J9" s="97"/>
      <c r="K9" s="6">
        <v>64660</v>
      </c>
      <c r="L9" s="9" t="s">
        <v>27</v>
      </c>
      <c r="M9" s="10">
        <v>9.7145758680271133</v>
      </c>
    </row>
    <row r="10" spans="1:13" x14ac:dyDescent="0.35">
      <c r="A10" s="4" t="s">
        <v>45</v>
      </c>
      <c r="B10" s="5">
        <v>1.0348186571715507</v>
      </c>
      <c r="C10" s="6">
        <v>415824</v>
      </c>
      <c r="D10" s="6">
        <v>3424475</v>
      </c>
      <c r="E10" s="5">
        <v>0.95303301396744777</v>
      </c>
      <c r="F10" s="6">
        <v>396294</v>
      </c>
      <c r="G10" s="6">
        <v>3257510</v>
      </c>
      <c r="H10" s="7">
        <v>2.5140382897545761</v>
      </c>
      <c r="I10" s="7">
        <v>0.30584657913559743</v>
      </c>
      <c r="J10" s="58">
        <v>996298.29</v>
      </c>
      <c r="K10" s="6">
        <v>33361</v>
      </c>
      <c r="L10" s="9" t="s">
        <v>27</v>
      </c>
      <c r="M10" s="10">
        <v>8.2353952633806617</v>
      </c>
    </row>
    <row r="11" spans="1:13" x14ac:dyDescent="0.35">
      <c r="A11" s="4" t="s">
        <v>28</v>
      </c>
      <c r="B11" s="5">
        <v>1.04</v>
      </c>
      <c r="C11" s="6">
        <v>876</v>
      </c>
      <c r="D11" s="6">
        <v>1752</v>
      </c>
      <c r="E11" s="5">
        <v>1</v>
      </c>
      <c r="F11" s="6">
        <v>876</v>
      </c>
      <c r="G11" s="6">
        <v>1752</v>
      </c>
      <c r="H11" s="7">
        <v>411.54566210045664</v>
      </c>
      <c r="I11" s="7">
        <v>205.77283105022832</v>
      </c>
      <c r="J11" s="58">
        <v>360514</v>
      </c>
      <c r="K11" s="6">
        <v>133</v>
      </c>
      <c r="L11" s="9" t="s">
        <v>29</v>
      </c>
      <c r="M11" s="10">
        <v>2</v>
      </c>
    </row>
    <row r="12" spans="1:13" ht="15" thickBot="1" x14ac:dyDescent="0.4">
      <c r="A12" s="12" t="s">
        <v>30</v>
      </c>
      <c r="B12" s="13">
        <v>0.98816781699512002</v>
      </c>
      <c r="C12" s="14">
        <v>2558993</v>
      </c>
      <c r="D12" s="14">
        <v>32104051</v>
      </c>
      <c r="E12" s="13">
        <v>0.93939295652625854</v>
      </c>
      <c r="F12" s="14">
        <v>2403900</v>
      </c>
      <c r="G12" s="14">
        <v>30145554</v>
      </c>
      <c r="H12" s="15">
        <v>2.3532078747035969</v>
      </c>
      <c r="I12" s="15">
        <v>0.18765209655791951</v>
      </c>
      <c r="J12" s="59">
        <v>5656876.4099999769</v>
      </c>
      <c r="K12" s="14">
        <v>1969</v>
      </c>
      <c r="L12" s="17" t="s">
        <v>24</v>
      </c>
      <c r="M12" s="18">
        <v>12.545579843321182</v>
      </c>
    </row>
    <row r="13" spans="1:13" ht="15" thickTop="1" x14ac:dyDescent="0.35">
      <c r="A13" s="19" t="s">
        <v>59</v>
      </c>
      <c r="B13" s="20">
        <v>0.98851383508816026</v>
      </c>
      <c r="C13" s="21">
        <v>23042824</v>
      </c>
      <c r="D13" s="21">
        <v>344166604</v>
      </c>
      <c r="E13" s="20">
        <v>0.84443773037540881</v>
      </c>
      <c r="F13" s="21">
        <v>19458230</v>
      </c>
      <c r="G13" s="21">
        <v>289641627</v>
      </c>
      <c r="H13" s="22">
        <v>1.9395781610146436</v>
      </c>
      <c r="I13" s="22">
        <v>0.13030156732271073</v>
      </c>
      <c r="J13" s="61">
        <v>37740757.959999971</v>
      </c>
      <c r="K13" s="24"/>
      <c r="L13" s="25"/>
      <c r="M13" s="26">
        <v>14.935955940122616</v>
      </c>
    </row>
    <row r="14" spans="1:13" x14ac:dyDescent="0.35">
      <c r="A14" s="75"/>
      <c r="B14" s="76"/>
      <c r="C14" s="76"/>
      <c r="D14" s="76"/>
      <c r="E14" s="76"/>
      <c r="F14" s="76"/>
      <c r="G14" s="76"/>
      <c r="H14" s="76"/>
      <c r="I14" s="76"/>
      <c r="J14" s="76"/>
      <c r="K14" s="76"/>
      <c r="L14" s="76"/>
      <c r="M14" s="77"/>
    </row>
    <row r="15" spans="1:13" x14ac:dyDescent="0.35">
      <c r="A15" s="72" t="s">
        <v>60</v>
      </c>
      <c r="B15" s="73"/>
      <c r="C15" s="73"/>
      <c r="D15" s="73"/>
      <c r="E15" s="73"/>
      <c r="F15" s="73"/>
      <c r="G15" s="73"/>
      <c r="H15" s="73"/>
      <c r="I15" s="73"/>
      <c r="J15" s="73"/>
      <c r="K15" s="73"/>
      <c r="L15" s="73"/>
      <c r="M15" s="74"/>
    </row>
    <row r="16" spans="1:13" x14ac:dyDescent="0.35">
      <c r="A16" s="11" t="s">
        <v>31</v>
      </c>
      <c r="B16" s="5">
        <v>1.0020470230343503</v>
      </c>
      <c r="C16" s="6">
        <v>16274198</v>
      </c>
      <c r="D16" s="6">
        <v>122871359</v>
      </c>
      <c r="E16" s="5">
        <v>0.72245692230117886</v>
      </c>
      <c r="F16" s="6">
        <v>11757407</v>
      </c>
      <c r="G16" s="6">
        <v>87804564</v>
      </c>
      <c r="H16" s="7">
        <v>0.69943984502705403</v>
      </c>
      <c r="I16" s="7">
        <v>9.3657989463964531E-2</v>
      </c>
      <c r="J16" s="58">
        <v>8223598.9299999997</v>
      </c>
      <c r="K16" s="6">
        <v>2125</v>
      </c>
      <c r="L16" s="9" t="s">
        <v>24</v>
      </c>
      <c r="M16" s="10">
        <v>7.5500715304065986</v>
      </c>
    </row>
    <row r="17" spans="1:13" x14ac:dyDescent="0.35">
      <c r="A17" s="11" t="s">
        <v>32</v>
      </c>
      <c r="B17" s="5">
        <v>0.99108445920643928</v>
      </c>
      <c r="C17" s="6">
        <v>8409119</v>
      </c>
      <c r="D17" s="6">
        <v>161333354</v>
      </c>
      <c r="E17" s="5">
        <v>0.66446580194667237</v>
      </c>
      <c r="F17" s="6">
        <v>5587572</v>
      </c>
      <c r="G17" s="6">
        <v>107200488</v>
      </c>
      <c r="H17" s="68">
        <v>1.6485159580465056</v>
      </c>
      <c r="I17" s="68">
        <v>9.125634577684176E-2</v>
      </c>
      <c r="J17" s="96">
        <v>10089099</v>
      </c>
      <c r="K17" s="6">
        <v>154</v>
      </c>
      <c r="L17" s="9" t="s">
        <v>24</v>
      </c>
      <c r="M17" s="10">
        <v>19.185523953222685</v>
      </c>
    </row>
    <row r="18" spans="1:13" x14ac:dyDescent="0.35">
      <c r="A18" s="11" t="s">
        <v>33</v>
      </c>
      <c r="B18" s="5">
        <v>1.0355386722919662</v>
      </c>
      <c r="C18" s="6">
        <v>522096</v>
      </c>
      <c r="D18" s="6">
        <v>3291464</v>
      </c>
      <c r="E18" s="5">
        <v>1.020000153228525</v>
      </c>
      <c r="F18" s="6">
        <v>532538</v>
      </c>
      <c r="G18" s="6">
        <v>3357292</v>
      </c>
      <c r="H18" s="69"/>
      <c r="I18" s="69"/>
      <c r="J18" s="97"/>
      <c r="K18" s="6">
        <v>25</v>
      </c>
      <c r="L18" s="9" t="s">
        <v>67</v>
      </c>
      <c r="M18" s="10">
        <v>6.3043271735466275</v>
      </c>
    </row>
    <row r="19" spans="1:13" x14ac:dyDescent="0.35">
      <c r="A19" s="11" t="s">
        <v>42</v>
      </c>
      <c r="B19" s="5">
        <v>0.89075786581542604</v>
      </c>
      <c r="C19" s="6">
        <v>1855804</v>
      </c>
      <c r="D19" s="6">
        <v>44609675</v>
      </c>
      <c r="E19" s="5">
        <v>0.7928024726749161</v>
      </c>
      <c r="F19" s="6">
        <v>1471286</v>
      </c>
      <c r="G19" s="6">
        <v>35585917</v>
      </c>
      <c r="H19" s="7">
        <v>0.82842356958470342</v>
      </c>
      <c r="I19" s="7">
        <v>3.4250852661742562E-2</v>
      </c>
      <c r="J19" s="58">
        <v>1218848</v>
      </c>
      <c r="K19" s="6">
        <v>71</v>
      </c>
      <c r="L19" s="9" t="s">
        <v>67</v>
      </c>
      <c r="M19" s="10">
        <v>24.037923724703685</v>
      </c>
    </row>
    <row r="20" spans="1:13" x14ac:dyDescent="0.35">
      <c r="A20" s="11" t="s">
        <v>34</v>
      </c>
      <c r="B20" s="5">
        <v>1.0526770234255658</v>
      </c>
      <c r="C20" s="6">
        <v>2450510</v>
      </c>
      <c r="D20" s="6">
        <v>12252550</v>
      </c>
      <c r="E20" s="5">
        <v>0.98043509310306831</v>
      </c>
      <c r="F20" s="6">
        <v>2402566</v>
      </c>
      <c r="G20" s="6">
        <v>12012830</v>
      </c>
      <c r="H20" s="7">
        <v>0.32641842097157792</v>
      </c>
      <c r="I20" s="7">
        <v>6.5283684194315586E-2</v>
      </c>
      <c r="J20" s="58">
        <v>784241.8</v>
      </c>
      <c r="K20" s="6">
        <v>18</v>
      </c>
      <c r="L20" s="9" t="s">
        <v>68</v>
      </c>
      <c r="M20" s="10">
        <v>5</v>
      </c>
    </row>
    <row r="21" spans="1:13" ht="15" thickBot="1" x14ac:dyDescent="0.4">
      <c r="A21" s="27" t="s">
        <v>35</v>
      </c>
      <c r="B21" s="13">
        <v>0.9851402225642294</v>
      </c>
      <c r="C21" s="14">
        <v>2340078</v>
      </c>
      <c r="D21" s="14">
        <v>25041238</v>
      </c>
      <c r="E21" s="13">
        <v>0.95694331556469481</v>
      </c>
      <c r="F21" s="14">
        <v>2239322</v>
      </c>
      <c r="G21" s="14">
        <v>23870955</v>
      </c>
      <c r="H21" s="7">
        <v>2.1435149790874202</v>
      </c>
      <c r="I21" s="7">
        <v>0.2010820367262223</v>
      </c>
      <c r="J21" s="58">
        <v>4800020.25</v>
      </c>
      <c r="K21" s="14">
        <v>2106</v>
      </c>
      <c r="L21" s="17" t="s">
        <v>24</v>
      </c>
      <c r="M21" s="18">
        <v>10.701027059781769</v>
      </c>
    </row>
    <row r="22" spans="1:13" ht="15.5" thickTop="1" thickBot="1" x14ac:dyDescent="0.4">
      <c r="A22" s="28" t="s">
        <v>61</v>
      </c>
      <c r="B22" s="29">
        <v>0.99485424503017328</v>
      </c>
      <c r="C22" s="30">
        <v>31851805</v>
      </c>
      <c r="D22" s="30">
        <v>369399640</v>
      </c>
      <c r="E22" s="60">
        <v>0.75319722069126072</v>
      </c>
      <c r="F22" s="30">
        <v>23990691</v>
      </c>
      <c r="G22" s="30">
        <v>269832046</v>
      </c>
      <c r="H22" s="31">
        <v>1.0468980647535329</v>
      </c>
      <c r="I22" s="31">
        <v>9.3079411257178848E-2</v>
      </c>
      <c r="J22" s="32">
        <v>25115807.98</v>
      </c>
      <c r="K22" s="33"/>
      <c r="L22" s="34"/>
      <c r="M22" s="26">
        <v>11.597447617175856</v>
      </c>
    </row>
    <row r="23" spans="1:13" ht="15.5" thickTop="1" thickBot="1" x14ac:dyDescent="0.4">
      <c r="A23" s="49" t="s">
        <v>62</v>
      </c>
      <c r="B23" s="50">
        <v>0.99218288658057896</v>
      </c>
      <c r="C23" s="51">
        <v>54894629</v>
      </c>
      <c r="D23" s="51">
        <v>713566244</v>
      </c>
      <c r="E23" s="50">
        <v>0.79149676009286807</v>
      </c>
      <c r="F23" s="51">
        <v>43448921</v>
      </c>
      <c r="G23" s="51">
        <v>559473673</v>
      </c>
      <c r="H23" s="52">
        <v>1.4466772590279047</v>
      </c>
      <c r="I23" s="52">
        <v>0.11234946159834758</v>
      </c>
      <c r="J23" s="53">
        <v>62856565.939999968</v>
      </c>
      <c r="K23" s="51"/>
      <c r="L23" s="54"/>
      <c r="M23" s="55">
        <v>12.998835350540396</v>
      </c>
    </row>
    <row r="25" spans="1:13" x14ac:dyDescent="0.35">
      <c r="A25" s="44" t="s">
        <v>66</v>
      </c>
    </row>
    <row r="26" spans="1:13" x14ac:dyDescent="0.35">
      <c r="A26" s="44" t="s">
        <v>70</v>
      </c>
    </row>
    <row r="27" spans="1:13" ht="15" thickBot="1" x14ac:dyDescent="0.4"/>
    <row r="28" spans="1:13" ht="15.5" thickTop="1" thickBot="1" x14ac:dyDescent="0.4">
      <c r="A28" s="11" t="s">
        <v>69</v>
      </c>
      <c r="B28" s="51">
        <f>B37</f>
        <v>32840998</v>
      </c>
      <c r="C28" s="51">
        <f>C37</f>
        <v>32840795</v>
      </c>
    </row>
    <row r="29" spans="1:13" ht="15.5" thickTop="1" thickBot="1" x14ac:dyDescent="0.4">
      <c r="A29" s="11" t="s">
        <v>69</v>
      </c>
      <c r="B29" s="50">
        <f>F23/B28</f>
        <v>1.3230085455990102</v>
      </c>
      <c r="C29" s="50">
        <f>F23/C28</f>
        <v>1.3230167235598285</v>
      </c>
    </row>
    <row r="31" spans="1:13" ht="15" thickBot="1" x14ac:dyDescent="0.4">
      <c r="B31" s="66" t="s">
        <v>72</v>
      </c>
      <c r="C31" s="65" t="s">
        <v>72</v>
      </c>
    </row>
    <row r="32" spans="1:13" ht="15.5" thickTop="1" thickBot="1" x14ac:dyDescent="0.4">
      <c r="A32" s="63" t="s">
        <v>73</v>
      </c>
      <c r="B32" s="64">
        <v>9743000</v>
      </c>
      <c r="C32" s="64"/>
    </row>
    <row r="33" spans="1:6" ht="15.5" thickTop="1" thickBot="1" x14ac:dyDescent="0.4">
      <c r="A33" s="63" t="s">
        <v>74</v>
      </c>
      <c r="B33" s="64">
        <v>9213439</v>
      </c>
      <c r="C33" s="64"/>
    </row>
    <row r="34" spans="1:6" ht="15.5" thickTop="1" thickBot="1" x14ac:dyDescent="0.4">
      <c r="A34" s="63" t="s">
        <v>75</v>
      </c>
      <c r="B34" s="64">
        <v>8538383</v>
      </c>
      <c r="C34" s="64"/>
      <c r="F34" s="56"/>
    </row>
    <row r="35" spans="1:6" ht="15.5" thickTop="1" thickBot="1" x14ac:dyDescent="0.4">
      <c r="A35" s="63" t="s">
        <v>81</v>
      </c>
      <c r="B35" s="64">
        <f>SUM(B32:B34)</f>
        <v>27494822</v>
      </c>
      <c r="C35" s="64">
        <v>27494619</v>
      </c>
      <c r="F35" s="56"/>
    </row>
    <row r="36" spans="1:6" ht="15.5" thickTop="1" thickBot="1" x14ac:dyDescent="0.4">
      <c r="A36" s="63" t="s">
        <v>76</v>
      </c>
      <c r="B36" s="64">
        <v>5346176</v>
      </c>
      <c r="C36" s="64">
        <v>5346176</v>
      </c>
      <c r="D36" s="56"/>
    </row>
    <row r="37" spans="1:6" ht="15.5" thickTop="1" thickBot="1" x14ac:dyDescent="0.4">
      <c r="A37" s="63" t="s">
        <v>82</v>
      </c>
      <c r="B37" s="64">
        <f>B32+B33+B34+B36</f>
        <v>32840998</v>
      </c>
      <c r="C37" s="64">
        <f>C35+C36</f>
        <v>32840795</v>
      </c>
      <c r="D37" s="67" t="s">
        <v>85</v>
      </c>
      <c r="E37" s="56">
        <f>B37-C37</f>
        <v>203</v>
      </c>
      <c r="F37" t="s">
        <v>20</v>
      </c>
    </row>
    <row r="40" spans="1:6" ht="14.4" customHeight="1" x14ac:dyDescent="0.35">
      <c r="A40" s="95" t="s">
        <v>84</v>
      </c>
      <c r="B40" s="95"/>
      <c r="C40" s="95"/>
      <c r="D40" s="95"/>
      <c r="E40" s="95"/>
      <c r="F40" s="95"/>
    </row>
    <row r="41" spans="1:6" x14ac:dyDescent="0.35">
      <c r="A41" s="95"/>
      <c r="B41" s="95"/>
      <c r="C41" s="95"/>
      <c r="D41" s="95"/>
      <c r="E41" s="95"/>
      <c r="F41" s="95"/>
    </row>
    <row r="42" spans="1:6" x14ac:dyDescent="0.35">
      <c r="A42" s="95"/>
      <c r="B42" s="95"/>
      <c r="C42" s="95"/>
      <c r="D42" s="95"/>
      <c r="E42" s="95"/>
      <c r="F42" s="95"/>
    </row>
    <row r="43" spans="1:6" x14ac:dyDescent="0.35">
      <c r="A43" s="95"/>
      <c r="B43" s="95"/>
      <c r="C43" s="95"/>
      <c r="D43" s="95"/>
      <c r="E43" s="95"/>
      <c r="F43" s="95"/>
    </row>
    <row r="44" spans="1:6" x14ac:dyDescent="0.35">
      <c r="A44" s="95"/>
      <c r="B44" s="95"/>
      <c r="C44" s="95"/>
      <c r="D44" s="95"/>
      <c r="E44" s="95"/>
      <c r="F44" s="95"/>
    </row>
    <row r="45" spans="1:6" x14ac:dyDescent="0.35">
      <c r="A45" s="95"/>
      <c r="B45" s="95"/>
      <c r="C45" s="95"/>
      <c r="D45" s="95"/>
      <c r="E45" s="95"/>
      <c r="F45" s="95"/>
    </row>
    <row r="46" spans="1:6" x14ac:dyDescent="0.35">
      <c r="A46" s="95"/>
      <c r="B46" s="95"/>
      <c r="C46" s="95"/>
      <c r="D46" s="95"/>
      <c r="E46" s="95"/>
      <c r="F46" s="95"/>
    </row>
  </sheetData>
  <mergeCells count="18">
    <mergeCell ref="A1:M1"/>
    <mergeCell ref="A2:A4"/>
    <mergeCell ref="C2:D2"/>
    <mergeCell ref="F2:I2"/>
    <mergeCell ref="K2:L2"/>
    <mergeCell ref="K3:K4"/>
    <mergeCell ref="L3:L4"/>
    <mergeCell ref="M3:M4"/>
    <mergeCell ref="A40:F46"/>
    <mergeCell ref="H17:H18"/>
    <mergeCell ref="I17:I18"/>
    <mergeCell ref="J17:J18"/>
    <mergeCell ref="A5:M5"/>
    <mergeCell ref="H8:H9"/>
    <mergeCell ref="I8:I9"/>
    <mergeCell ref="J8:J9"/>
    <mergeCell ref="A14:M14"/>
    <mergeCell ref="A15:M15"/>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4DC1A-5932-4EA0-8619-8CA0C4C7F898}">
  <dimension ref="A1:M19"/>
  <sheetViews>
    <sheetView workbookViewId="0">
      <selection sqref="A1:M1"/>
    </sheetView>
  </sheetViews>
  <sheetFormatPr defaultRowHeight="14.5" x14ac:dyDescent="0.35"/>
  <cols>
    <col min="1" max="1" width="36.36328125" customWidth="1"/>
    <col min="2" max="4" width="17.54296875" customWidth="1"/>
    <col min="5" max="5" width="15.90625" customWidth="1"/>
    <col min="6" max="6" width="15" customWidth="1"/>
    <col min="7" max="7" width="14.54296875" customWidth="1"/>
    <col min="8" max="8" width="16.453125" customWidth="1"/>
    <col min="9" max="11" width="15.54296875" customWidth="1"/>
    <col min="12" max="12" width="18.08984375" customWidth="1"/>
    <col min="13" max="13" width="15" customWidth="1"/>
  </cols>
  <sheetData>
    <row r="1" spans="1:13" ht="16" thickBot="1" x14ac:dyDescent="0.4">
      <c r="A1" s="78" t="s">
        <v>83</v>
      </c>
      <c r="B1" s="79"/>
      <c r="C1" s="79"/>
      <c r="D1" s="79"/>
      <c r="E1" s="79"/>
      <c r="F1" s="79"/>
      <c r="G1" s="79"/>
      <c r="H1" s="79"/>
      <c r="I1" s="79"/>
      <c r="J1" s="79"/>
      <c r="K1" s="79"/>
      <c r="L1" s="79"/>
      <c r="M1" s="80"/>
    </row>
    <row r="2" spans="1:13" ht="42" x14ac:dyDescent="0.35">
      <c r="A2" s="81" t="s">
        <v>0</v>
      </c>
      <c r="B2" s="1" t="s">
        <v>1</v>
      </c>
      <c r="C2" s="84" t="s">
        <v>2</v>
      </c>
      <c r="D2" s="85"/>
      <c r="E2" s="1" t="s">
        <v>3</v>
      </c>
      <c r="F2" s="84" t="s">
        <v>4</v>
      </c>
      <c r="G2" s="86"/>
      <c r="H2" s="86"/>
      <c r="I2" s="85"/>
      <c r="J2" s="47" t="s">
        <v>5</v>
      </c>
      <c r="K2" s="84" t="s">
        <v>6</v>
      </c>
      <c r="L2" s="85"/>
      <c r="M2" s="2" t="s">
        <v>7</v>
      </c>
    </row>
    <row r="3" spans="1:13" ht="42" x14ac:dyDescent="0.35">
      <c r="A3" s="82"/>
      <c r="B3" s="48" t="s">
        <v>8</v>
      </c>
      <c r="C3" s="48" t="s">
        <v>9</v>
      </c>
      <c r="D3" s="48" t="s">
        <v>10</v>
      </c>
      <c r="E3" s="48" t="s">
        <v>11</v>
      </c>
      <c r="F3" s="48" t="s">
        <v>12</v>
      </c>
      <c r="G3" s="48" t="s">
        <v>10</v>
      </c>
      <c r="H3" s="48" t="s">
        <v>13</v>
      </c>
      <c r="I3" s="48" t="s">
        <v>14</v>
      </c>
      <c r="J3" s="48" t="s">
        <v>15</v>
      </c>
      <c r="K3" s="87" t="s">
        <v>16</v>
      </c>
      <c r="L3" s="87" t="s">
        <v>17</v>
      </c>
      <c r="M3" s="89" t="s">
        <v>18</v>
      </c>
    </row>
    <row r="4" spans="1:13" x14ac:dyDescent="0.35">
      <c r="A4" s="83"/>
      <c r="B4" s="3" t="s">
        <v>19</v>
      </c>
      <c r="C4" s="3" t="s">
        <v>20</v>
      </c>
      <c r="D4" s="3" t="s">
        <v>20</v>
      </c>
      <c r="E4" s="3" t="s">
        <v>19</v>
      </c>
      <c r="F4" s="3" t="s">
        <v>20</v>
      </c>
      <c r="G4" s="3" t="s">
        <v>20</v>
      </c>
      <c r="H4" s="3" t="s">
        <v>21</v>
      </c>
      <c r="I4" s="3" t="s">
        <v>21</v>
      </c>
      <c r="J4" s="3" t="s">
        <v>22</v>
      </c>
      <c r="K4" s="88"/>
      <c r="L4" s="88"/>
      <c r="M4" s="90"/>
    </row>
    <row r="5" spans="1:13" ht="14.4" customHeight="1" x14ac:dyDescent="0.35">
      <c r="A5" s="98" t="s">
        <v>36</v>
      </c>
      <c r="B5" s="99"/>
      <c r="C5" s="99"/>
      <c r="D5" s="99"/>
      <c r="E5" s="99"/>
      <c r="F5" s="99"/>
      <c r="G5" s="99"/>
      <c r="H5" s="99"/>
      <c r="I5" s="99"/>
      <c r="J5" s="99"/>
      <c r="K5" s="99"/>
      <c r="L5" s="99"/>
      <c r="M5" s="100"/>
    </row>
    <row r="6" spans="1:13" x14ac:dyDescent="0.35">
      <c r="A6" s="45" t="s">
        <v>47</v>
      </c>
      <c r="B6" s="5">
        <v>1</v>
      </c>
      <c r="C6" s="6">
        <v>7044</v>
      </c>
      <c r="D6" s="6">
        <v>116930</v>
      </c>
      <c r="E6" s="5">
        <v>1</v>
      </c>
      <c r="F6" s="6">
        <v>7044</v>
      </c>
      <c r="G6" s="6">
        <v>116930</v>
      </c>
      <c r="H6" s="7">
        <v>8.0057069846678015</v>
      </c>
      <c r="I6" s="7">
        <v>0.48227150510046995</v>
      </c>
      <c r="J6" s="8">
        <v>56392.2</v>
      </c>
      <c r="K6" s="6">
        <v>1</v>
      </c>
      <c r="L6" s="9" t="s">
        <v>37</v>
      </c>
      <c r="M6" s="10">
        <v>16.600000000000001</v>
      </c>
    </row>
    <row r="7" spans="1:13" ht="16.25" customHeight="1" x14ac:dyDescent="0.35">
      <c r="A7" s="45" t="s">
        <v>48</v>
      </c>
      <c r="B7" s="5">
        <v>1.1499999999999999</v>
      </c>
      <c r="C7" s="6">
        <v>29605</v>
      </c>
      <c r="D7" s="6">
        <v>299011</v>
      </c>
      <c r="E7" s="5">
        <v>1</v>
      </c>
      <c r="F7" s="6">
        <v>29605</v>
      </c>
      <c r="G7" s="6">
        <v>299011</v>
      </c>
      <c r="H7" s="7">
        <v>5.5009288971457524</v>
      </c>
      <c r="I7" s="7">
        <v>0.54464642545997544</v>
      </c>
      <c r="J7" s="8">
        <v>162855</v>
      </c>
      <c r="K7" s="6">
        <v>28</v>
      </c>
      <c r="L7" s="9" t="s">
        <v>24</v>
      </c>
      <c r="M7" s="10">
        <v>10.1</v>
      </c>
    </row>
    <row r="8" spans="1:13" x14ac:dyDescent="0.35">
      <c r="A8" s="45" t="s">
        <v>49</v>
      </c>
      <c r="B8" s="5">
        <v>1.1200000000000001</v>
      </c>
      <c r="C8" s="6">
        <v>37532</v>
      </c>
      <c r="D8" s="6">
        <v>487916</v>
      </c>
      <c r="E8" s="5">
        <v>1</v>
      </c>
      <c r="F8" s="6">
        <v>37532</v>
      </c>
      <c r="G8" s="6">
        <v>487916</v>
      </c>
      <c r="H8" s="7">
        <v>8.7598049664286481</v>
      </c>
      <c r="I8" s="7">
        <v>0.67383115126374216</v>
      </c>
      <c r="J8" s="8">
        <v>328773</v>
      </c>
      <c r="K8" s="6">
        <v>4</v>
      </c>
      <c r="L8" s="9" t="s">
        <v>24</v>
      </c>
      <c r="M8" s="10">
        <v>13</v>
      </c>
    </row>
    <row r="9" spans="1:13" ht="28" x14ac:dyDescent="0.35">
      <c r="A9" s="45" t="s">
        <v>50</v>
      </c>
      <c r="B9" s="5">
        <v>0.73</v>
      </c>
      <c r="C9" s="6">
        <v>105030</v>
      </c>
      <c r="D9" s="6">
        <v>2079594</v>
      </c>
      <c r="E9" s="5">
        <v>1</v>
      </c>
      <c r="F9" s="6">
        <v>105030</v>
      </c>
      <c r="G9" s="6">
        <v>2079594</v>
      </c>
      <c r="H9" s="7">
        <v>10.603999333523756</v>
      </c>
      <c r="I9" s="7">
        <v>0.53555552189513922</v>
      </c>
      <c r="J9" s="8">
        <v>1113738.05</v>
      </c>
      <c r="K9" s="6">
        <v>270</v>
      </c>
      <c r="L9" s="9" t="s">
        <v>24</v>
      </c>
      <c r="M9" s="10">
        <v>19.8</v>
      </c>
    </row>
    <row r="10" spans="1:13" x14ac:dyDescent="0.35">
      <c r="A10" s="45" t="s">
        <v>38</v>
      </c>
      <c r="B10" s="5">
        <v>0.98</v>
      </c>
      <c r="C10" s="6">
        <v>36772</v>
      </c>
      <c r="D10" s="6">
        <v>658219</v>
      </c>
      <c r="E10" s="5">
        <v>0.45999999999999985</v>
      </c>
      <c r="F10" s="6">
        <v>16915</v>
      </c>
      <c r="G10" s="6">
        <v>302781</v>
      </c>
      <c r="H10" s="7">
        <v>37.639520145290142</v>
      </c>
      <c r="I10" s="7">
        <v>2.1027664885636952</v>
      </c>
      <c r="J10" s="8">
        <v>636677</v>
      </c>
      <c r="K10" s="6">
        <v>17</v>
      </c>
      <c r="L10" s="9" t="s">
        <v>24</v>
      </c>
      <c r="M10" s="10">
        <v>17.899999999999999</v>
      </c>
    </row>
    <row r="11" spans="1:13" x14ac:dyDescent="0.35">
      <c r="A11" s="45" t="s">
        <v>39</v>
      </c>
      <c r="B11" s="5">
        <v>1</v>
      </c>
      <c r="C11" s="6">
        <v>18560</v>
      </c>
      <c r="D11" s="6">
        <v>278400</v>
      </c>
      <c r="E11" s="5">
        <v>0.87</v>
      </c>
      <c r="F11" s="6">
        <v>16147</v>
      </c>
      <c r="G11" s="6">
        <v>242208</v>
      </c>
      <c r="H11" s="7">
        <v>1.033863456202933</v>
      </c>
      <c r="I11" s="7">
        <v>6.8924230413528867E-2</v>
      </c>
      <c r="J11" s="8">
        <v>16694</v>
      </c>
      <c r="K11" s="6">
        <v>3</v>
      </c>
      <c r="L11" s="9" t="s">
        <v>24</v>
      </c>
      <c r="M11" s="10">
        <v>15</v>
      </c>
    </row>
    <row r="12" spans="1:13" x14ac:dyDescent="0.35">
      <c r="A12" s="45" t="s">
        <v>40</v>
      </c>
      <c r="B12" s="5">
        <v>0.93</v>
      </c>
      <c r="C12" s="6">
        <v>85664</v>
      </c>
      <c r="D12" s="6">
        <v>1687581</v>
      </c>
      <c r="E12" s="5">
        <v>0.74</v>
      </c>
      <c r="F12" s="6">
        <v>63391</v>
      </c>
      <c r="G12" s="6">
        <v>1248810</v>
      </c>
      <c r="H12" s="7">
        <v>7.5613301244838409</v>
      </c>
      <c r="I12" s="7">
        <v>0.38382386418699704</v>
      </c>
      <c r="J12" s="8">
        <v>479323</v>
      </c>
      <c r="K12" s="6">
        <v>5</v>
      </c>
      <c r="L12" s="9" t="s">
        <v>24</v>
      </c>
      <c r="M12" s="10">
        <v>19.7</v>
      </c>
    </row>
    <row r="13" spans="1:13" x14ac:dyDescent="0.35">
      <c r="A13" s="45" t="s">
        <v>51</v>
      </c>
      <c r="B13" s="5">
        <v>1</v>
      </c>
      <c r="C13" s="6">
        <v>191670</v>
      </c>
      <c r="D13" s="6">
        <v>2798382</v>
      </c>
      <c r="E13" s="5">
        <v>0.73999478269943142</v>
      </c>
      <c r="F13" s="6">
        <v>141835</v>
      </c>
      <c r="G13" s="6">
        <v>2070788</v>
      </c>
      <c r="H13" s="7">
        <v>6.6389542622825983</v>
      </c>
      <c r="I13" s="7">
        <v>0.45472289467689031</v>
      </c>
      <c r="J13" s="8">
        <v>941634.75</v>
      </c>
      <c r="K13" s="6">
        <v>46</v>
      </c>
      <c r="L13" s="9" t="s">
        <v>24</v>
      </c>
      <c r="M13" s="10">
        <v>14.6</v>
      </c>
    </row>
    <row r="14" spans="1:13" x14ac:dyDescent="0.35">
      <c r="A14" s="45" t="s">
        <v>52</v>
      </c>
      <c r="B14" s="5">
        <v>0.8</v>
      </c>
      <c r="C14" s="6">
        <v>17888</v>
      </c>
      <c r="D14" s="6">
        <v>160992</v>
      </c>
      <c r="E14" s="5">
        <v>1.02</v>
      </c>
      <c r="F14" s="6">
        <v>18246</v>
      </c>
      <c r="G14" s="6">
        <v>164212</v>
      </c>
      <c r="H14" s="7">
        <v>3.7325384089234976</v>
      </c>
      <c r="I14" s="7">
        <v>0.41472648988038857</v>
      </c>
      <c r="J14" s="8">
        <v>68103</v>
      </c>
      <c r="K14" s="6">
        <v>2</v>
      </c>
      <c r="L14" s="9" t="s">
        <v>24</v>
      </c>
      <c r="M14" s="10">
        <v>9</v>
      </c>
    </row>
    <row r="15" spans="1:13" x14ac:dyDescent="0.35">
      <c r="A15" s="45" t="s">
        <v>53</v>
      </c>
      <c r="B15" s="5">
        <v>0.96</v>
      </c>
      <c r="C15" s="6">
        <v>115998</v>
      </c>
      <c r="D15" s="6">
        <v>2319960</v>
      </c>
      <c r="E15" s="5">
        <v>0.67</v>
      </c>
      <c r="F15" s="6">
        <v>77719</v>
      </c>
      <c r="G15" s="6">
        <v>1554373</v>
      </c>
      <c r="H15" s="7">
        <v>7.2027272472273705</v>
      </c>
      <c r="I15" s="7">
        <v>0.36013636236136848</v>
      </c>
      <c r="J15" s="8">
        <v>559786.30999999994</v>
      </c>
      <c r="K15" s="6">
        <v>7</v>
      </c>
      <c r="L15" s="9" t="s">
        <v>24</v>
      </c>
      <c r="M15" s="10">
        <v>20</v>
      </c>
    </row>
    <row r="16" spans="1:13" ht="28.5" thickBot="1" x14ac:dyDescent="0.4">
      <c r="A16" s="46" t="s">
        <v>54</v>
      </c>
      <c r="B16" s="13">
        <v>0.92</v>
      </c>
      <c r="C16" s="14">
        <v>9032</v>
      </c>
      <c r="D16" s="14">
        <v>83094</v>
      </c>
      <c r="E16" s="13">
        <v>0.9</v>
      </c>
      <c r="F16" s="14">
        <v>8129</v>
      </c>
      <c r="G16" s="14">
        <v>74785</v>
      </c>
      <c r="H16" s="15">
        <v>12.981996112587343</v>
      </c>
      <c r="I16" s="15">
        <v>1.4110865339768852</v>
      </c>
      <c r="J16" s="16">
        <v>105528.04999999999</v>
      </c>
      <c r="K16" s="14">
        <v>71</v>
      </c>
      <c r="L16" s="17" t="s">
        <v>24</v>
      </c>
      <c r="M16" s="18">
        <v>9.1999999999999993</v>
      </c>
    </row>
    <row r="17" spans="1:13" ht="29" thickTop="1" thickBot="1" x14ac:dyDescent="0.4">
      <c r="A17" s="39" t="s">
        <v>41</v>
      </c>
      <c r="B17" s="36">
        <v>0.93136622925251689</v>
      </c>
      <c r="C17" s="40">
        <v>654795</v>
      </c>
      <c r="D17" s="40">
        <v>10970079</v>
      </c>
      <c r="E17" s="36">
        <v>0.7965740422575005</v>
      </c>
      <c r="F17" s="40">
        <v>521593</v>
      </c>
      <c r="G17" s="40">
        <v>8641408</v>
      </c>
      <c r="H17" s="41">
        <v>8.5689549719541684</v>
      </c>
      <c r="I17" s="41">
        <v>0.51721949247012799</v>
      </c>
      <c r="J17" s="42">
        <v>4469504.3599999994</v>
      </c>
      <c r="K17" s="37"/>
      <c r="L17" s="38"/>
      <c r="M17" s="43">
        <v>16.753455661695646</v>
      </c>
    </row>
    <row r="19" spans="1:13" x14ac:dyDescent="0.35">
      <c r="A19" s="44" t="s">
        <v>71</v>
      </c>
    </row>
  </sheetData>
  <mergeCells count="9">
    <mergeCell ref="A5:M5"/>
    <mergeCell ref="A1:M1"/>
    <mergeCell ref="A2:A4"/>
    <mergeCell ref="C2:D2"/>
    <mergeCell ref="F2:I2"/>
    <mergeCell ref="K2:L2"/>
    <mergeCell ref="K3:K4"/>
    <mergeCell ref="L3:L4"/>
    <mergeCell ref="M3:M4"/>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Nicor Gas GPY4 Verified EEP</vt:lpstr>
      <vt:lpstr>Nicor Gas GPY5 Verified EEP</vt:lpstr>
      <vt:lpstr>Nicor Gas GPY6 Verified EEP</vt:lpstr>
      <vt:lpstr>Nicor Gas GPY4-6 Verified EEP</vt:lpstr>
      <vt:lpstr>Nicor Gas GPY6 Verified DCEO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Grabner</dc:creator>
  <cp:lastModifiedBy>Celia Johnson</cp:lastModifiedBy>
  <dcterms:created xsi:type="dcterms:W3CDTF">2019-05-20T22:49:48Z</dcterms:created>
  <dcterms:modified xsi:type="dcterms:W3CDTF">2019-11-12T10:46:17Z</dcterms:modified>
</cp:coreProperties>
</file>